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
    </mc:Choice>
  </mc:AlternateContent>
  <bookViews>
    <workbookView xWindow="0" yWindow="0" windowWidth="28800" windowHeight="12480" activeTab="1"/>
  </bookViews>
  <sheets>
    <sheet name="Saturs" sheetId="6" r:id="rId1"/>
    <sheet name="Izskatīšanas procesā" sheetId="2" r:id="rId2"/>
    <sheet name="Jaunas manipulācijas" sheetId="1" r:id="rId3"/>
    <sheet name="Pārrēķinātas manipulācijas" sheetId="4" r:id="rId4"/>
    <sheet name="Citas izmaiņas" sheetId="5" r:id="rId5"/>
  </sheets>
  <externalReferences>
    <externalReference r:id="rId6"/>
    <externalReference r:id="rId7"/>
    <externalReference r:id="rId8"/>
  </externalReferences>
  <definedNames>
    <definedName name="_1_2_d_NMP_lim" localSheetId="4">#REF!</definedName>
    <definedName name="_1_2_d_NMP_lim" localSheetId="3">#REF!</definedName>
    <definedName name="_1_2_d_NMP_lim">#REF!</definedName>
    <definedName name="_xlnm._FilterDatabase" localSheetId="4" hidden="1">'Citas izmaiņas'!$D$7:$D$7</definedName>
    <definedName name="_xlnm._FilterDatabase" localSheetId="1" hidden="1">'Izskatīšanas procesā'!$C$8:$H$31</definedName>
    <definedName name="_xlnm._FilterDatabase" localSheetId="2" hidden="1">'Jaunas manipulācijas'!$D$7:$D$7</definedName>
    <definedName name="_xlnm._FilterDatabase" localSheetId="3" hidden="1">'Pārrēķinātas manipulācijas'!$D$7:$D$7</definedName>
    <definedName name="_xlnm.Auto_Open" localSheetId="4">#REF!</definedName>
    <definedName name="_xlnm.Auto_Open" localSheetId="3">#REF!</definedName>
    <definedName name="_xlnm.Auto_Open">#REF!</definedName>
    <definedName name="b" localSheetId="4">#REF!</definedName>
    <definedName name="b" localSheetId="3">#REF!</definedName>
    <definedName name="b">#REF!</definedName>
    <definedName name="bt" localSheetId="4">#REF!</definedName>
    <definedName name="bt" localSheetId="3">#REF!</definedName>
    <definedName name="bt">#REF!</definedName>
    <definedName name="BX" localSheetId="4">#REF!</definedName>
    <definedName name="BX" localSheetId="3">#REF!</definedName>
    <definedName name="BX">#REF!</definedName>
    <definedName name="ccc" localSheetId="4">#REF!</definedName>
    <definedName name="ccc" localSheetId="3">#REF!</definedName>
    <definedName name="ccc">#REF!</definedName>
    <definedName name="d" localSheetId="4">#REF!</definedName>
    <definedName name="d" localSheetId="3">#REF!</definedName>
    <definedName name="d">#REF!</definedName>
    <definedName name="D_Evija3" localSheetId="4">#REF!</definedName>
    <definedName name="D_Evija3" localSheetId="3">#REF!</definedName>
    <definedName name="D_Evija3">#REF!</definedName>
    <definedName name="de" localSheetId="4">#REF!</definedName>
    <definedName name="de" localSheetId="3">#REF!</definedName>
    <definedName name="de">#REF!</definedName>
    <definedName name="DRGNAMES" localSheetId="4">#REF!</definedName>
    <definedName name="DRGNAMES" localSheetId="3">#REF!</definedName>
    <definedName name="DRGNAMES">#REF!</definedName>
    <definedName name="e" localSheetId="4">#REF!</definedName>
    <definedName name="e" localSheetId="3">#REF!</definedName>
    <definedName name="e">#REF!</definedName>
    <definedName name="ee" localSheetId="4">#REF!</definedName>
    <definedName name="ee" localSheetId="3">#REF!</definedName>
    <definedName name="ee">#REF!</definedName>
    <definedName name="gad_skaits" localSheetId="4">#REF!</definedName>
    <definedName name="gad_skaits" localSheetId="3">#REF!</definedName>
    <definedName name="gad_skaits">#REF!</definedName>
    <definedName name="gad_skaits_1" localSheetId="4">#REF!</definedName>
    <definedName name="gad_skaits_1" localSheetId="3">#REF!</definedName>
    <definedName name="gad_skaits_1">#REF!</definedName>
    <definedName name="ghy" localSheetId="4">#REF!</definedName>
    <definedName name="ghy" localSheetId="3">#REF!</definedName>
    <definedName name="ghy">#REF!</definedName>
    <definedName name="h" localSheetId="4">#REF!</definedName>
    <definedName name="h" localSheetId="3">#REF!</definedName>
    <definedName name="h">#REF!</definedName>
    <definedName name="hjh" localSheetId="4">#REF!</definedName>
    <definedName name="hjh" localSheetId="3">#REF!</definedName>
    <definedName name="hjh">#REF!</definedName>
    <definedName name="hyh" localSheetId="4">#REF!</definedName>
    <definedName name="hyh" localSheetId="3">#REF!</definedName>
    <definedName name="hyh">#REF!</definedName>
    <definedName name="i" localSheetId="4">#REF!</definedName>
    <definedName name="i" localSheetId="3">#REF!</definedName>
    <definedName name="i">#REF!</definedName>
    <definedName name="jhg" localSheetId="4">#REF!</definedName>
    <definedName name="jhg" localSheetId="3">#REF!</definedName>
    <definedName name="jhg">#REF!</definedName>
    <definedName name="kk" localSheetId="4">#REF!</definedName>
    <definedName name="kk" localSheetId="3">#REF!</definedName>
    <definedName name="kk">#REF!</definedName>
    <definedName name="l" localSheetId="4">#REF!</definedName>
    <definedName name="l" localSheetId="3">#REF!</definedName>
    <definedName name="l">#REF!</definedName>
    <definedName name="Limeni_7_9group" localSheetId="4">#REF!</definedName>
    <definedName name="Limeni_7_9group" localSheetId="3">#REF!</definedName>
    <definedName name="Limeni_7_9group">#REF!</definedName>
    <definedName name="n" localSheetId="4">#REF!</definedName>
    <definedName name="n" localSheetId="3">#REF!</definedName>
    <definedName name="n">#REF!</definedName>
    <definedName name="pp" localSheetId="4">#REF!</definedName>
    <definedName name="pp" localSheetId="3">#REF!</definedName>
    <definedName name="pp">#REF!</definedName>
    <definedName name="Recover">[1]Macro1!$A$80</definedName>
    <definedName name="Rikojums2222">[2]Macro1!$A$106</definedName>
    <definedName name="rr" localSheetId="4">#REF!</definedName>
    <definedName name="rr" localSheetId="3">#REF!</definedName>
    <definedName name="rr">#REF!</definedName>
    <definedName name="rt" localSheetId="4">#REF!</definedName>
    <definedName name="rt" localSheetId="3">#REF!</definedName>
    <definedName name="rt">#REF!</definedName>
    <definedName name="rty" localSheetId="4">#REF!</definedName>
    <definedName name="rty" localSheetId="3">#REF!</definedName>
    <definedName name="rty">#REF!</definedName>
    <definedName name="S5\" localSheetId="4">#REF!</definedName>
    <definedName name="S5\" localSheetId="3">#REF!</definedName>
    <definedName name="S5\">#REF!</definedName>
    <definedName name="ss" localSheetId="4">#REF!</definedName>
    <definedName name="ss" localSheetId="3">#REF!</definedName>
    <definedName name="ss">#REF!</definedName>
    <definedName name="TableName">"Dummy"</definedName>
    <definedName name="ty" localSheetId="4">#REF!</definedName>
    <definedName name="ty" localSheetId="3">#REF!</definedName>
    <definedName name="ty">#REF!</definedName>
    <definedName name="tyuj" localSheetId="4">#REF!</definedName>
    <definedName name="tyuj" localSheetId="3">#REF!</definedName>
    <definedName name="tyuj">#REF!</definedName>
    <definedName name="u" localSheetId="4">#REF!</definedName>
    <definedName name="u" localSheetId="3">#REF!</definedName>
    <definedName name="u">#REF!</definedName>
    <definedName name="U_N_A" localSheetId="4">#REF!</definedName>
    <definedName name="U_N_A" localSheetId="3">#REF!</definedName>
    <definedName name="U_N_A">#REF!</definedName>
    <definedName name="wedr" localSheetId="4">#REF!</definedName>
    <definedName name="wedr" localSheetId="3">#REF!</definedName>
    <definedName name="wedr">#REF!</definedName>
    <definedName name="x" localSheetId="4">#REF!</definedName>
    <definedName name="x" localSheetId="3">#REF!</definedName>
    <definedName name="x">#REF!</definedName>
    <definedName name="XBD">[3]Dati!$B$6</definedName>
    <definedName name="XDD">[3]Dati!$B$4</definedName>
    <definedName name="XDS">[3]Dati!$B$5</definedName>
    <definedName name="XSVD">[3]Dati!$B$7</definedName>
    <definedName name="xxxx" localSheetId="4">#REF!</definedName>
    <definedName name="xxxx" localSheetId="3">#REF!</definedName>
    <definedName name="xxxx">#REF!</definedName>
    <definedName name="yuh" localSheetId="4">#REF!</definedName>
    <definedName name="yuh" localSheetId="3">#REF!</definedName>
    <definedName name="yuh">#REF!</definedName>
    <definedName name="yyyy" localSheetId="4">#REF!</definedName>
    <definedName name="yyyy" localSheetId="3">#REF!</definedName>
    <definedName name="yyy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2" i="1" l="1"/>
  <c r="J39" i="4" l="1"/>
  <c r="H10" i="1" l="1"/>
  <c r="H17" i="1" l="1"/>
  <c r="H18" i="1" l="1"/>
  <c r="J16" i="4" l="1"/>
  <c r="H19" i="1" l="1"/>
  <c r="H20" i="1"/>
  <c r="F57" i="1" l="1"/>
  <c r="G21" i="1" l="1"/>
  <c r="H21" i="1" s="1"/>
  <c r="F50" i="1" l="1"/>
  <c r="H28" i="1" l="1"/>
  <c r="H29" i="1" l="1"/>
  <c r="J20" i="4" l="1"/>
  <c r="J21" i="4"/>
  <c r="J22" i="4"/>
  <c r="J23" i="4"/>
  <c r="J24" i="4"/>
  <c r="J25" i="4"/>
  <c r="J26" i="4"/>
  <c r="J27" i="4"/>
  <c r="J28" i="4"/>
  <c r="J29" i="4"/>
  <c r="J30" i="4"/>
  <c r="J31" i="4"/>
  <c r="J32" i="4"/>
  <c r="J33" i="4"/>
  <c r="J34" i="4"/>
  <c r="J35" i="4"/>
  <c r="J36" i="4"/>
  <c r="J37" i="4"/>
  <c r="J38" i="4"/>
  <c r="J19" i="4"/>
  <c r="I18" i="5" l="1"/>
  <c r="I17" i="5"/>
  <c r="I19" i="5" l="1"/>
  <c r="H27" i="1"/>
  <c r="H30" i="1" l="1"/>
  <c r="H31" i="1"/>
  <c r="H32" i="1"/>
  <c r="H33" i="1"/>
  <c r="H34" i="1"/>
  <c r="H35" i="1"/>
  <c r="H36" i="1"/>
  <c r="H37" i="1"/>
  <c r="H40" i="1" l="1"/>
  <c r="H39" i="1"/>
  <c r="H38" i="1"/>
  <c r="H71" i="1" l="1"/>
  <c r="H70" i="1"/>
  <c r="H69" i="1"/>
  <c r="H68" i="1"/>
  <c r="H67" i="1"/>
  <c r="H66" i="1"/>
  <c r="H65" i="1"/>
  <c r="H64" i="1"/>
  <c r="H63" i="1"/>
  <c r="H62" i="1"/>
  <c r="H60" i="1"/>
  <c r="H59" i="1"/>
  <c r="H58" i="1"/>
  <c r="H57" i="1"/>
  <c r="H56" i="1"/>
  <c r="H55" i="1"/>
  <c r="H54" i="1"/>
  <c r="H53" i="1"/>
  <c r="H52" i="1"/>
  <c r="H51" i="1"/>
  <c r="H50" i="1"/>
  <c r="H49" i="1"/>
  <c r="H48" i="1"/>
  <c r="H47" i="1"/>
  <c r="H46" i="1"/>
  <c r="H45" i="1"/>
  <c r="H44" i="1"/>
  <c r="H43" i="1"/>
  <c r="H42" i="1"/>
  <c r="H41" i="1"/>
</calcChain>
</file>

<file path=xl/comments1.xml><?xml version="1.0" encoding="utf-8"?>
<comments xmlns="http://schemas.openxmlformats.org/spreadsheetml/2006/main">
  <authors>
    <author>Anna Sperga</author>
  </authors>
  <commentList>
    <comment ref="H17" authorId="0" shapeId="0">
      <text>
        <r>
          <rPr>
            <b/>
            <sz val="9"/>
            <color indexed="81"/>
            <rFont val="Tahoma"/>
            <family val="2"/>
            <charset val="186"/>
          </rPr>
          <t>Jaunā manipulācija daļēji aizstāj manipulāciju 01061</t>
        </r>
      </text>
    </comment>
  </commentList>
</comments>
</file>

<file path=xl/sharedStrings.xml><?xml version="1.0" encoding="utf-8"?>
<sst xmlns="http://schemas.openxmlformats.org/spreadsheetml/2006/main" count="589" uniqueCount="362">
  <si>
    <t>Manipulācijas kods</t>
  </si>
  <si>
    <t>Manipulācijas nosaukums</t>
  </si>
  <si>
    <t>Tarifs, eiro</t>
  </si>
  <si>
    <t>Plānotais pacientu skaits gadā</t>
  </si>
  <si>
    <t>Neonatoloģija un pediatrija</t>
  </si>
  <si>
    <t>02125*</t>
  </si>
  <si>
    <t>Poligrāfija (PG)</t>
  </si>
  <si>
    <t>02126*</t>
  </si>
  <si>
    <t>Polisomnogrāfija (PSG)</t>
  </si>
  <si>
    <t>Neiroķirurģija</t>
  </si>
  <si>
    <t>24018*</t>
  </si>
  <si>
    <t>Osteoplastika trepanācija</t>
  </si>
  <si>
    <t>Citās sadaļās neiekļautās manipulācijas</t>
  </si>
  <si>
    <t>Samaksa par parenterālās barošanas nodrošinājumu, ieskaitot barošanas maisījumu izmaksas, bērniem mājās. Norāda ne vairāk kā vienu reizi diennaktī vienam pacientam</t>
  </si>
  <si>
    <t xml:space="preserve"> </t>
  </si>
  <si>
    <t>Anestēzijas pakalpojumi</t>
  </si>
  <si>
    <t>04103</t>
  </si>
  <si>
    <t>Infiltrācijas anestēzija ar vietējo anestēzijas līdzekli, vada anestēzija kājas vai rokas pirkstam</t>
  </si>
  <si>
    <t>Gastroenteroloģija</t>
  </si>
  <si>
    <t>Piemaksa par zema profila (pogveida) gastrostomijas komplektu</t>
  </si>
  <si>
    <t>Piemaksa par pogveida gastrostomijas zondes pirmreizējo ievietošanas komplektu</t>
  </si>
  <si>
    <t>Multiplais miega latentuma tests. Norāda tikai kopā ar manipulāciju 02126*</t>
  </si>
  <si>
    <t>Sirds un asinsvadu sistēma</t>
  </si>
  <si>
    <t>Elektrokardiogrammas ar 12 novadījumiem apraksts ar īslaicīgu rima monitorēšanu</t>
  </si>
  <si>
    <t>Elektrokardiogrammas ar 12 novadījumiem pieraksts ar īslaicīgu rima monitorēšanu</t>
  </si>
  <si>
    <t>Alergoloģija</t>
  </si>
  <si>
    <t>Imūnterapija (hiposensibilizācija) ar bišu, lapseņu indes alergēnu injekciju devas kāpināšanas fāzē, ieskaitot alergēna vērtību</t>
  </si>
  <si>
    <t>Imūnterapija (hiposensibilizācija) ar bišu, lapseņu indes alergēnu injekciju uzturošās devas fāzē, ieskaitot alergēna vērtību</t>
  </si>
  <si>
    <t>Ārstu konsīlijs (3 speciālisti) terapijas taktikas noteikšanai vai koriģēšanai HIV inficētam pacientam ieslodzījuma vietā</t>
  </si>
  <si>
    <t>Torakālā ķirurģija</t>
  </si>
  <si>
    <t>31194*</t>
  </si>
  <si>
    <t>Piemaksa manipulācijām 31185, 31186 par transbronhiālu plaušu audu biopsiju</t>
  </si>
  <si>
    <t>Abdominālā ķirurģija un proktoloģija</t>
  </si>
  <si>
    <t>Imunoloģija</t>
  </si>
  <si>
    <t>Interleikīns-6</t>
  </si>
  <si>
    <t>Endobronhiāla ultrasonoskopija (EBUS) ar sektorālo endoskopu, transbronhiāla limfmezglu un veidojumu punkcija - aspirācija EBUS kontrolē ar sektorālo endoskopu</t>
  </si>
  <si>
    <t>Piemaksa manipulācijām 31185, 31186 par elpceļu audu biopsiju</t>
  </si>
  <si>
    <t>Otolaringoloģija</t>
  </si>
  <si>
    <t>Piemaksa par radiofrekvences izmantošanu ausu, kakla un deguna operācijās</t>
  </si>
  <si>
    <t>Piemaksa par diodes lāzera izmantošanu ausu, kakla un deguna operācijās</t>
  </si>
  <si>
    <t>Onkoloģija</t>
  </si>
  <si>
    <t>Traheostomas kabinets</t>
  </si>
  <si>
    <t>Specifiska IgE (tai skaitā molekulārā) noteikšana (atsevišķs alergēns)</t>
  </si>
  <si>
    <t>Laboratorijas izmeklējumi</t>
  </si>
  <si>
    <t>Vitamīns D (25-OH) kopējais</t>
  </si>
  <si>
    <t>Insulīnam līdzīgais augšanas faktors - 1 (IGF - 1)</t>
  </si>
  <si>
    <t>Piemaksa manipulācijām 31185, 31186 par Fibrooptisku trahejas intubāciju</t>
  </si>
  <si>
    <t xml:space="preserve">Piemaksa manipulācijām 31185, 31186 par Trahejas intubācijas caurules fibrooptisku pozicionēšanu </t>
  </si>
  <si>
    <t>Piemaksa manipulācijām 31185, 31186 par bronhu obturatora ievietošanu (asiņošanas vai fistulas gadījumā)</t>
  </si>
  <si>
    <t>Piemaksa manipulācijām 31185, 31186 par bronhu obturatora evakuāciju</t>
  </si>
  <si>
    <t>Piemaksa manipulācijām 31185, 31186 par trahejas un bronhu lūmena rekanalizāciju</t>
  </si>
  <si>
    <t>Piemaksa manipulācijām 31185, 31186 par argona plazmas koagulāciju</t>
  </si>
  <si>
    <t>Detoksikācija un imunokorekcijas operācijas</t>
  </si>
  <si>
    <t>Ārstnieciskā plazmaferēze ar automātisko asins separatoru (2 stundas)</t>
  </si>
  <si>
    <t>Morfoloģija, toksikoloģija</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</si>
  <si>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</si>
  <si>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</si>
  <si>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</si>
  <si>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</si>
  <si>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</si>
  <si>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</si>
  <si>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</si>
  <si>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papildus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</si>
  <si>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</si>
  <si>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(serežģīts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oliņu, priekšdziedzeru,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</si>
  <si>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</si>
  <si>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papildus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</si>
  <si>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54016*</t>
  </si>
  <si>
    <t>Operāciju un biopsiju materiāla imūnhistoķīmija</t>
  </si>
  <si>
    <t>Summa:</t>
  </si>
  <si>
    <t>Datums</t>
  </si>
  <si>
    <t>Jauna manipulācija</t>
  </si>
  <si>
    <t>24065*</t>
  </si>
  <si>
    <t>Galvas smadzeņu operācija pie temporālās epilepsijas (manipulācijām 24022–24064) (bez trepanācijas vērtības)</t>
  </si>
  <si>
    <t>24126*</t>
  </si>
  <si>
    <t>Piemaksa par kavitrona ultraskaņas aspiratora (CUSA) lietošanu (arī uroloģijā, abdominālajā ķirurģijā)</t>
  </si>
  <si>
    <t>Sterilas magnētiskās zondes izmantošana, pielietojot intrakraniālo neironavigāciju</t>
  </si>
  <si>
    <t>Sterilas intraoperatīvas tumora rezekcijas zondes izmantošana, pielietojot neironavigāciju</t>
  </si>
  <si>
    <t>Sterilas stiletes zondes izmantošana ventrikulārā katetra ievietošanai, pielietojot neironavigāciju</t>
  </si>
  <si>
    <t>Oftalmoloģija</t>
  </si>
  <si>
    <t>17216*</t>
  </si>
  <si>
    <t>Vienas acs viena muskuļa operācija pie šķielēšanas. Nenorādīt kopā ar manipulācijām 24056 un 30057</t>
  </si>
  <si>
    <t>17217*</t>
  </si>
  <si>
    <t>Šķielēšanas labošanas operācija, operējot slīpo muskuli.Nenorādīt kopā ar manipulācijām 24056 un 30057</t>
  </si>
  <si>
    <t>17218*</t>
  </si>
  <si>
    <t>Piemaksa manipulācijām 17216, 17217 par katru nākamo muskuli acī, sākot no otrā</t>
  </si>
  <si>
    <t>17219*</t>
  </si>
  <si>
    <t>Piemaksa manipulācijām 17216, 17217 par otras acs operāciju</t>
  </si>
  <si>
    <t>Nr.</t>
  </si>
  <si>
    <t>Dzemdes kakla materiāla šķidruma citoloģijas PAP tests</t>
  </si>
  <si>
    <t xml:space="preserve">Spinālā katetra un spināli ievadāmo medikamentu ievadīšanas izmēģinājums pirms spinālās injekcijas ierīces implantācijas </t>
  </si>
  <si>
    <t>Intratekālā opioīdu ievadīšanas sūkņa rezervuāra uzpildīšana</t>
  </si>
  <si>
    <t xml:space="preserve">Intratekālā opioīdu/baklofēna ievadīšanas sūkņa programmēšana </t>
  </si>
  <si>
    <t>Mugurkaula ķirurģija</t>
  </si>
  <si>
    <t>30013*</t>
  </si>
  <si>
    <t>05.07.2019.</t>
  </si>
  <si>
    <t>31220*</t>
  </si>
  <si>
    <t>Piemaksa manipulācijām 31205, 31206 par taisniem silikona trahejas un bronhu stentiem</t>
  </si>
  <si>
    <t>31221*</t>
  </si>
  <si>
    <t>Piemaksa manipulācijām 31205, 31206 par pašizpletošu silikona stentu ar poliestera pinumu</t>
  </si>
  <si>
    <t>31223*</t>
  </si>
  <si>
    <t>Piemaksa manipulācijām 31205, 31206 par trahejas neapklātā nitinola stenta lietošanu</t>
  </si>
  <si>
    <t>31225*</t>
  </si>
  <si>
    <t>Piemaksa manipulācijām 31205, 31206 par dinamisko trahejas stentu</t>
  </si>
  <si>
    <t>Piemaksa manipulācijām 31205, 31206 par nitinola trahejas un bronhu stentiem ar silikona pārklājumu</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</si>
  <si>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</si>
  <si>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</si>
  <si>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</si>
  <si>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</si>
  <si>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31217*</t>
  </si>
  <si>
    <t>Piemaksa manipulācijām 31017, 31036–31081, 31125, 31128, 31148, 31149, 31152 par katru izlietoto mehāniskā šuvēja vienu kaseti</t>
  </si>
  <si>
    <t>Laktāts</t>
  </si>
  <si>
    <t>Iesniedzējs</t>
  </si>
  <si>
    <t>Jauna manipulācija/pārrēķins</t>
  </si>
  <si>
    <t xml:space="preserve">VSIA Bērnu klīniskā universitātes slimnīca </t>
  </si>
  <si>
    <t>Oftaloloģijas grupas tarifu pārskatīšana (manipulācijas 17257*,  17258*, 17271, 17259*, 17030, 17082, 17101, 17307*, 17304*, 17300*, 17228*, 17229*, 17323*, 17303, 17254, 17233, 17256, 17270, 17272, 17080)</t>
  </si>
  <si>
    <t>Latvijas Kardiologu biedrība</t>
  </si>
  <si>
    <t>Kardioloģija</t>
  </si>
  <si>
    <t>SIA Rīgas Austrumu klīniskā universitātes slimnīca</t>
  </si>
  <si>
    <t>Multidisciplinārs ārstu konsīlijs (līdz 5 speciālistiem) terapijas taktikas pieņemšanai nepirmreizējam ambulatoram vai stacionāra pacientam ar onkoloģisko slimību Rīgas Austrumu klīniskās universitātes slimnīcas Latvijas Onkoloģijas centrā. Iekļauta samaksa par visu konsīlijā iesaistīto darbu. Vienam pacientam vienu reizi norāda konsīlija vadītājs.</t>
  </si>
  <si>
    <t>Rehabilitācija</t>
  </si>
  <si>
    <t>Piemaksa par zondes tipa gastrostomu</t>
  </si>
  <si>
    <t>Zondes tipa gastrostomas un zema profila (pogveida) gastrostomas nomaiņa (bez gastrostomas vērtības)</t>
  </si>
  <si>
    <t>Radioloģija</t>
  </si>
  <si>
    <t>Intensitātes modulēta staru terapija (IMST)/ Tilpuma modulētā arkas terapija</t>
  </si>
  <si>
    <t>Intensitātes modulētas staru terapijas (IMST)/ Tilpuma modulētās arkas terapijas plānošana</t>
  </si>
  <si>
    <t>Intensitātes modulētas staru terapijas (IMST)/ Tilpuma modulētās arkas terapijas plāna fizikāla verifikācija</t>
  </si>
  <si>
    <t>Latvijas Ginekologu un dzemdību speciālistu asociācija un Latvijas Ginekoloģiskās endoskopijas asociācija</t>
  </si>
  <si>
    <t>Dzemdniecība - Ginekoloģija</t>
  </si>
  <si>
    <t>Biedrība "Latvijas Krūts slimību asociācija"</t>
  </si>
  <si>
    <t>Krūts dziedzera patoloģisko audu stereotaktiskā biopsija ar specializētu stereotakses mamogrāfijas iekārtu guļus uz vēdera 2D un 3D tomosintēzes kontrolē un vakuumbiopsijas aprīkojumu</t>
  </si>
  <si>
    <t>Latvijas ķirurgu asociācija</t>
  </si>
  <si>
    <t>Esošais tarifs, eiro</t>
  </si>
  <si>
    <t>Skaidrojums</t>
  </si>
  <si>
    <t>Skatīt darblapu "Izskatīšanas procesā"</t>
  </si>
  <si>
    <t>Skatīt darblapu "Pārrēķinātas manipulācijas"</t>
  </si>
  <si>
    <t>Skatīt darbplapu "Jaunas manipulācijas"</t>
  </si>
  <si>
    <t>Pakalpojuma apraksts</t>
  </si>
  <si>
    <t>Skatīt darbplapu "Citas izmaiņas"</t>
  </si>
  <si>
    <t>Laboratorisks izmeklējums, kā rezultātā tiek noteikts laktāta līmenis asinīs.</t>
  </si>
  <si>
    <t>Laboratorisks izmeklējums, kurā tiek atklātas pirmsvēža šūnu izmaiņas, kā rezultātā samazinās dzemdes kakla vēža biežums un mirstība no tā.</t>
  </si>
  <si>
    <t>Vienreizlietojamie piederumi neironavigācijas iekārtai.</t>
  </si>
  <si>
    <t>Klejotājnerva stimulācijas operācijas laikā epilepsijas pacientam tiek implantēta ierīce, kas mazina lēkmju biežumu un smagumu.</t>
  </si>
  <si>
    <t>Elektrokardiogramma, kas paredzēta bērniem un sportistiem ar paaugstinātu fizisko slodzi.</t>
  </si>
  <si>
    <t>Konsīlijs ārstēšanas taktikas noteikšanai personai, kas atrodas ieslodzījuma vietā un ir inficēta ar HIV.</t>
  </si>
  <si>
    <t>Laboratorisks izmeklējums, sepses un smagu bakteriālu infekciju pacientu agrīnai diagnostikai.</t>
  </si>
  <si>
    <t>Minimāla sedācija, ko var lietot bez anesteziologa klātbūtnes. Nodrošina pacientam psiholoģiski komfortablus apstākļus sāpīgas manipulācijas vai procedūras laikā.</t>
  </si>
  <si>
    <t>Procedūra videnes un plaušu sakņu limfmezglu materiāla iegūšanai, kā rezultātā var tikt veikts kvalitatīvā materiāla citoloģisks, histoloģisks un bakterioloģisks materiāls.</t>
  </si>
  <si>
    <t>Biopsija elpceļu audiem, kā rezultātā var tikt veikts kvalitatīvā materiāla citoloģisks, histoloģisks un bakterioloģisks materiāls.</t>
  </si>
  <si>
    <t>Radiofrekvences lietošana ķirurģijā ļauj maksimāli saudzēt veselos audus, mazina komplikāciju risku un veicina ātrāku sadzīšanas procesu.</t>
  </si>
  <si>
    <t>Diodes lāzera lietošana ausu, kakla un deguna operācijās nodrošina ātrāku dzīšanas procesu un mazāku saistaidu veidošanās risku.</t>
  </si>
  <si>
    <t xml:space="preserve">Laboratorisks izmeklējums, kas ļauj noteikt vairākus atsevišķus specifiskus alergēnus vienlaikus. </t>
  </si>
  <si>
    <t>Laboratorisks izmeklējums vitamīna D noteikšanai.</t>
  </si>
  <si>
    <t>Laboratorisks izmeklējums, kas ļauj savlaicīgi agrīni diagnosticēt augšanas traucējumus bērniem.</t>
  </si>
  <si>
    <t>Laboratorisks izmeklējums, kas novērtē raksturīgās mutācijas šūnās individuāli katram pacientam, tādā veidā uzlabojot personalizētu ārstēšanu.</t>
  </si>
  <si>
    <t>Argona plazmas koagulāciju pielieto endobronhiālas asiņošanas gadījumā, kā arī audzēju audu piekoagulēšanai, elpceļu rekanalizācijai, benignu stenožu koagulācijai.</t>
  </si>
  <si>
    <t>Elpceļu lūmena atbrīvošana, lai novērstu vai mazinātu elpošanas mazspēju, endotrahiāla vai endobronhiāla audzēja vai graudainu audu gadījumā.</t>
  </si>
  <si>
    <t>Bronhu obturatoru ievieto gaisa noplūdes novēršanai un asiņošanas apturēšanai.</t>
  </si>
  <si>
    <t>Dalīta intubācija nodrošina mazāku komplikāciju risku.</t>
  </si>
  <si>
    <t>Pogveida gastrostoma, salīdzinājumā ar citām gastrostomām ir ievietojama bez vispārējās anestēzijas, tā ir pacientam draudzīgāka un ērtāka.</t>
  </si>
  <si>
    <t>Izmeklējums, kura laikā tiek reģistrēti cilvēka fizioloģiskie un patoloģiskie procesi dienas laikā, kad pacientam tiek dota iespēja aizmigt/gulēt.</t>
  </si>
  <si>
    <t>Nepieciešamais finansējums gadā, eiro</t>
  </si>
  <si>
    <t>Citas manipulāciju sarakstā veicamas izmaiņas</t>
  </si>
  <si>
    <t>Sadaļas nosaukums manipulāciju sarakstā</t>
  </si>
  <si>
    <t>Manipulācijas nosaukums un, ja ir piešķirts, manipulācijas kods</t>
  </si>
  <si>
    <t>Sedācijas līdzeklis intensīvās terapijas pacientiem, kam nepieciešama ilgstoša viegla līdz vidēja sedācija.
Katram pacientam paredzētas 5 manipulācijas.</t>
  </si>
  <si>
    <t>Terapija, kuras laikā pacientam mazās devās tiek ievadīts alergēns, lai izārstētu anafilaktisko šoku pēc plēvjspārņu kukaiņu dzēlieniem.
"Imūnterapija (hiposensibilizācija) ar bišu, lapseņu indes alergēnu injekciju devas kāpināšanas fāzē, ieskaitot alergēna vērtību" - katram pacientam paredzētas 19 injekcijas.
"Imūnterapija (hiposensibilizācija) ar bišu, lapseņu indes alergēnu injekciju uzturošās devas fāzē, ieskaitot alergēna vērtību" - katram pacientam paredzētas 9 injekcijas.</t>
  </si>
  <si>
    <t>Skatīt darblapas "Jaunas manipulācijas" un "Citas izmaiņas"</t>
  </si>
  <si>
    <t>Finansiālā ietekme atspoguļota, ietverot līdzekļu apmēru, kas nepieciešams darblapā "Pārrēķinātās manipulācijas" norādīto manipulāciju 31220 un 31221 tarifu paaugstināšanai.
Manipulāciju iekļaušanas gadījumā nepieciešams dzēst divas manipulācijas - 31223 un 31225, kas norādītas darblapā "Citas izmaiņas".</t>
  </si>
  <si>
    <t>Izslēgt manipulācijas, kad tiek apstiprinātas jaunās torakālās ķirurģijas stentu piemaksas un esošo manipulāciju (31220 un 31221) pārrēķins.</t>
  </si>
  <si>
    <t>Endobronhiālā krioterapija</t>
  </si>
  <si>
    <t>Jaunas un uz tarifa pārrēķinu iesniegtas esošas manipulācijas, kas Dienestā šobrīd tiek vērtētas</t>
  </si>
  <si>
    <t>Jauna manipulācija/esošas manipulācijas pārrēķins</t>
  </si>
  <si>
    <t>Esošas manipulācijas pārrēķins</t>
  </si>
  <si>
    <t>Pakalpojumu tarifu grupas, pie kuru pārrēķina Dienests šobrīd strādā sadarbībā ar nozares speciālistiem</t>
  </si>
  <si>
    <t>Skatīt "Jaunas un uz tarifa pārrēķinu iesniegtas esošas manipulācijas, kas Dienestā šobrīd tiek vērtētas"</t>
  </si>
  <si>
    <t>Skatīt "Pakalpojumu tarifu grupas, pie kuru pārrēķina Dienests šobrīd strādā sadarbībā ar nozares speciālistiem"</t>
  </si>
  <si>
    <t>50463*</t>
  </si>
  <si>
    <t>50455*</t>
  </si>
  <si>
    <t>Stereotaktiskās staru terapijas/radioķirurģijas plāna fizikālā verifikācija pirms pacienta apstarošanas veikšanas ar pašattīstošo staru terapijas verifikācijas filmu izmantošanu</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</si>
  <si>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</si>
  <si>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50461*</t>
  </si>
  <si>
    <t>50460*</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</si>
  <si>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</si>
  <si>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</si>
  <si>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04199*</t>
  </si>
  <si>
    <t>04198*</t>
  </si>
  <si>
    <t>Piemaksa par vienu diennakti par enterālo barošanu. Nenorādīt kopā ar manipulāciju 04198</t>
  </si>
  <si>
    <t>Piemaksa par parenterālo barošanu par vienu diennakti. Nenorādīt kopā ar manipulāciju 04199</t>
  </si>
  <si>
    <t>Pārskatāmās manipulācijas</t>
  </si>
  <si>
    <t>Pacienta līdzmaksājums, eiro</t>
  </si>
  <si>
    <t>Apmaksas nosacījumi</t>
  </si>
  <si>
    <r>
      <t xml:space="preserve">Jautājumu vai neskaidrību gadījumā lūgums vērsties Dienesta Pakalpojumu attīstības nodaļā, rakstot uz e-pastu </t>
    </r>
    <r>
      <rPr>
        <sz val="11"/>
        <rFont val="Times New Roman"/>
        <family val="1"/>
        <charset val="186"/>
      </rPr>
      <t>pan@vmnvd.gov.lv</t>
    </r>
    <r>
      <rPr>
        <sz val="11"/>
        <color theme="1"/>
        <rFont val="Times New Roman"/>
        <family val="1"/>
        <charset val="186"/>
      </rPr>
      <t>.</t>
    </r>
  </si>
  <si>
    <t xml:space="preserve">Šajā darblapā apkopota informācija par jaunajām manipulācijām, kas šobrīd tiek izvērtētas, manipulācijām, kuru tarifi tiek pārskatīti un par pārskatīšanas procesā esošām tarifu grupām: </t>
  </si>
  <si>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</si>
  <si>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Šajā darblapā  tiek iekļautas manipulācijas, ko plānots izslēgt no manipulāciju saraksta, redakcionālas izmaiņas manipulāciju sarakstā, kā arī manipulācijas, kurām nepieciešams grozīt apmaksas nosacījumus.</t>
  </si>
  <si>
    <t>Skatīt "Manipulāciju sarakstu"</t>
  </si>
  <si>
    <t>Valsts apmaksājamo manipulāciju un to apmaksas nosacījumu saraksts</t>
  </si>
  <si>
    <t>Saraksta struktūra</t>
  </si>
  <si>
    <t>Šajā darblapā apkopota informācija par jaunajām manipulācijām, kas finansējuma pieejamības gadījumā tiks iekļautas no valsts budžeta līdzekļiem apmaksājamo pakalpojumu klāstā.</t>
  </si>
  <si>
    <t>Šajā darblapā apkopota informācija par esošām manipulācijām, kam finansējuma pieejamības gadījumā tiks palielināts tarifs.</t>
  </si>
  <si>
    <t>Skatīt iesnieguma pielikuma veidlapu</t>
  </si>
  <si>
    <t>Piemaksa par klejotājnerva stimulācijas sistēmas impulsa ģeneratoru. Norāda pie manipulācijas A</t>
  </si>
  <si>
    <t xml:space="preserve">Piemaksa par klejotājnerva stimulācijas sistēmas tuneleri. Norāda pie manipulācijas A </t>
  </si>
  <si>
    <t>Klejotājnerva stimulācijas sistēmas kontroles pacienta komplekts</t>
  </si>
  <si>
    <t xml:space="preserve">Piemaksa par klejotājnerva stimulācijas sistēmas elektrodu. Norāda pie manipulācijas A </t>
  </si>
  <si>
    <t>Klejotājnerva stimulācijas sistēmas implantācija, neskaitot sistēmas (impulsa ģenerators, tuneleris un elektrods) vērtību</t>
  </si>
  <si>
    <t>*</t>
  </si>
  <si>
    <t>Samaksa par šo manipulāciju tiek veikta, to pielietojot ambulatoram pacientam vecumā līdz 18 gadiem.</t>
  </si>
  <si>
    <t>Apmaksā arī ambulatori.</t>
  </si>
  <si>
    <t>Samaksa par šo manipulāciju tiek veikta, ja to norāda SIA "Rīgas Austrumu klīniskā universitātes slimnīca".</t>
  </si>
  <si>
    <t>Samaksa par šo manipulāciju tiek veikta, to pielietojot pacientam vecumā līdz 18 gadiem.</t>
  </si>
  <si>
    <t>Operācijas un biopsijas materiāla reālā laika polimerāzes ķēdes reakcija mutāciju noteikšanai</t>
  </si>
  <si>
    <t>Reitterapijas nodarbība bērniem, 10 minūtes</t>
  </si>
  <si>
    <t>Ambulatori šo manipulāciju apmaksā ar pneimonologa, bērnu pneimonologa, alergologa, bērnu alergologa, imunologa, bērnu gastroenterologa vai pediatra nosūtījumu.</t>
  </si>
  <si>
    <t>*Samaksa par šo manipulāciju tiek veikta, ja to norāda SIA "Rīgas Austrumu klīniskā universitātes slimnīca".</t>
  </si>
  <si>
    <t>Individuāls fizioterapeita darbs ar pacientu baseinā (30 minūtes)</t>
  </si>
  <si>
    <t>Individuāls fizioterapeita darbs ar pacientu baseinā (45 minūtes)</t>
  </si>
  <si>
    <t>Fizioterapeita darbs ar pacientu grupu baseinā (45 minūtes). Norāda par katru pacientu (grupā 3-5 pacienti)</t>
  </si>
  <si>
    <t>Fizioterapeita darbs ar pacientu grupu baseinā (45 minūtes). Norāda par katru pacientu (grupā 6-8 pacienti)</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</si>
  <si>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</si>
  <si>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</si>
  <si>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Lejupielādēt Manipulāciju sarakstu, spiežot te</t>
  </si>
  <si>
    <t>Lejupielādēt Manipulāciju saraksta izmaiņu reģistru, spiežot te</t>
  </si>
  <si>
    <t>Pozitīvo atzinumu saraksts: Jaunas manipulācijas, kas finansējuma pieejamības gadījumā tiks iekļautas no valsts budžeta līdzekļiem apmaksājamo pakalpojumu klāstā</t>
  </si>
  <si>
    <t>Pacientiem ar ilgstošām vai patstāvīgām traheostomām pēc izrakstīšanas no stacionāra tālāka pēctecīga veselības aprūpe netiek nodrošināta. Attiecīgi nepieciešams izveidot trahesotomas kabinetu, kurā tiktu nodrošināta pacientu un piederīgo apmācība un traheostomu aprūpe (t.sk. kaniles piemeklēšana un nomaiņa, konsultācijas par ādas kopšanu ap stomu). Rezultātā samazinātos pacientu ar traheostomu hospitalizāciju skaits un ilgums; uzlabotos pacientu dzīves kvalitāte.</t>
  </si>
  <si>
    <t>Fiksētais maksājums saskaņā ar Ministru kabineta 2018.gada 28.augusta noteikumiem Nr.555 "Veselības aprūpes pakalpojumu organizēšanas un samaksas kārtība".</t>
  </si>
  <si>
    <t>** - ar divām zvaigznītēm tiek apzīmētas manipulācijas, kas stacionāriem tiek apmaksātas pēc fakta</t>
  </si>
  <si>
    <t>* - ar zvaigznīti (*) tiek apzīmētas manipulācijas, kas tiek ņemtas vērā DRG pakalpojumu maksājuma aprēķināšanā un viena pacienta ārstēšanas tarifu iezīmētajās programmās aprēķināšanā</t>
  </si>
  <si>
    <t>Pozitīvo atzinumu saraksts: Esošas manipulācijas, kam finansējuma pieejamības gadījumā tiks palielināts tarifs</t>
  </si>
  <si>
    <t>Piemaksa par morfīna (Morphini hydrochloridum 20mg/1ml) vienas ampulas lietošanu</t>
  </si>
  <si>
    <t>Piemaksa par baklofēna (Baclofenum 2mg/ml) 20 ml lietošanu</t>
  </si>
  <si>
    <t xml:space="preserve">Spinālā katetra un spinālās injekcijas ierīces implantācija intratekālo medikamentu ievadīšanai </t>
  </si>
  <si>
    <t>Spinālā katetra un spinālās injekcijas ierīces implantācija intratekālo medikamentu ievadīšanai spasticitātes ārstēšanai</t>
  </si>
  <si>
    <t xml:space="preserve">Spinālā katetra un spinālās injekcijas ierīces intratekālo medikamentu ievadīšanai maiņa </t>
  </si>
  <si>
    <t>Piemaksa par spinālās injekcijas ierīces uzlādes komplekta lietošanu</t>
  </si>
  <si>
    <r>
      <t>Piemaksa par zāļu</t>
    </r>
    <r>
      <rPr>
        <sz val="11"/>
        <color rgb="FF000000"/>
        <rFont val="Times New Roman"/>
        <family val="1"/>
        <charset val="186"/>
      </rPr>
      <t xml:space="preserve"> Dexmedetomidine hydrochloride (200 mcg/2ml) lietošanu</t>
    </r>
  </si>
  <si>
    <r>
      <t>Pacienta sedācija un analgēzija pie sāpīgām manipulācijām ar lietošanai gatavu gāzu maisījumu 50% N</t>
    </r>
    <r>
      <rPr>
        <vertAlign val="subscript"/>
        <sz val="11"/>
        <color rgb="FF000000"/>
        <rFont val="Times New Roman"/>
        <family val="1"/>
        <charset val="186"/>
      </rPr>
      <t>2</t>
    </r>
    <r>
      <rPr>
        <sz val="11"/>
        <color rgb="FF000000"/>
        <rFont val="Times New Roman"/>
        <family val="1"/>
        <charset val="186"/>
      </rPr>
      <t>O/50% O</t>
    </r>
    <r>
      <rPr>
        <vertAlign val="subscript"/>
        <sz val="11"/>
        <color rgb="FF000000"/>
        <rFont val="Times New Roman"/>
        <family val="1"/>
        <charset val="186"/>
      </rPr>
      <t>2</t>
    </r>
    <r>
      <rPr>
        <sz val="11"/>
        <color rgb="FF000000"/>
        <rFont val="Times New Roman"/>
        <family val="1"/>
        <charset val="186"/>
      </rPr>
      <t/>
    </r>
  </si>
  <si>
    <t>* Vienam pacientam manipulāciju norāda ne vairāk kā trīs reizes vienas nodarbības laikā (maksimālais nodarbības ilgums 30 minūtes).</t>
  </si>
  <si>
    <t>Pretsāpju zāļu ievadīšana caur implantētu ierīci, kā rezultātā ar mazāku zāļu devu tiek panākts labāks klīniskais efekts.
"Piemaksa par morfīna (Morphini hydrochloridum 20mg/1ml) vienas ampulas lietošanu" - katram pacientam paredzētas 10 ampulas.</t>
  </si>
  <si>
    <t xml:space="preserve">* Samaksa par šo manipulāciju tiek veikta pacientiem ar hroniskām sāpēm un  smagu hronisku spasticitāti, ko izraisa trauma, multiplā skleroze vai citi smadzeņu darbības traucējumi, kā arī pacienti ar smagu hronisku cerebrālas izcelsmes spasticitāti.  </t>
  </si>
  <si>
    <t>* Samaksa par šo manipulāciju tiek veikta, to pielietojot pacientam vecumā līdz 18 gadiem.</t>
  </si>
  <si>
    <t>* Manipulāciju norāda pacientiem ar diagnozi: G47.4, G47.1, G47.2, G47.9. Samaksa par šo manipulāciju netiek veikta, ja to norāda personas no 18 gadu vecuma ārstēšanā.</t>
  </si>
  <si>
    <t>Imunoloģija  - Šūnu imunoloģija</t>
  </si>
  <si>
    <t>Apmaksā arī ambulatori: pacientiem ar nediferencētām kaulu veselības problēmām, hroniskiem slimniekiem ar reimatoloģiskām, endokrīnām, nefroloģiskām, onkoloģiskām, neiroloģiskām un gastroenteroloģiskām slimībām, pacientiem, kuri ārstēšanā lieto GKS vai antiepileptiskos preparātus ilgāk par 1 mēnesi, pacientiem ar lūzumiem: 3 atkārtoti lūzumi citādi veselam bērnam, 2 lūzumi pirms 10 gadu vecuma, 1 mugurkaula kompresijas lūzums jebkurā vecumā.</t>
  </si>
  <si>
    <t>Apmaksā arī ambulatori, manipulāciju norādot pacientam vecumā līdz 18 gadiem.</t>
  </si>
  <si>
    <t>* Apmaksā arī ambulatori.</t>
  </si>
  <si>
    <t xml:space="preserve"> SIA Latvijas Amerikas acu centrs, SIA Rīgas Austrumu klīniskā universitātes slimnīca, VSIA Bērnu klīniskā universitātes slimnīca, VSIA Paula Stradiņa klīniskā universitātes slimnīca, SIA Rīgas 1.slimnīca, Latvijas Acu ārstu asociācija, AS Veselības centru apvienība</t>
  </si>
  <si>
    <t>Līdz šim zondes tipa gastrostoma un gastrostomu nomaiņas tiek apmaksātas Paliatīvās aprūpes kabineta ietvaros, taču tas nesedz faktiskās izmaksas, līdz ar to ir aprēķināti jauni tarifi.</t>
  </si>
  <si>
    <t>VSIA Rīgas psihiatrijas un narkoloģijas centrs</t>
  </si>
  <si>
    <t>Psihiatrija un narkoloģija</t>
  </si>
  <si>
    <t>54086*</t>
  </si>
  <si>
    <t>Alkohola reibuma laboratoriskie izmeklējumi bioloģiskā vidē</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</si>
  <si>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</si>
  <si>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</si>
  <si>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Samaksa par enterālās barošanas nodrošinājumu, ieskaitot barošanas maisījuma izmaksas, pieaugušiem mājās. Norāda ne vairāk kā vienu reizi diennaktī vienam pacientam</t>
  </si>
  <si>
    <t>Latvijas Slimnīcu biedrība</t>
  </si>
  <si>
    <t>Intensīvās terapijas apmaksas modelis</t>
  </si>
  <si>
    <t>-</t>
  </si>
  <si>
    <t>Ģenētika</t>
  </si>
  <si>
    <t>Enzīma GALT aktivitātes kvantitatīva noteikšana</t>
  </si>
  <si>
    <t xml:space="preserve">Tarifa pārrēķins atspoguļots lapā "Pārrēķinātās manipulācijas" </t>
  </si>
  <si>
    <t>32065*</t>
  </si>
  <si>
    <t>Intrakardiāla elektrofizioloģiska izmeklēšana aritmiju diagnostikai Piemaksa manipulācijām 32050, 32051, 32052,</t>
  </si>
  <si>
    <t>06061*</t>
  </si>
  <si>
    <t>Piemaksa manipulācijām 32050, 32051, 32052, 32053, 32054 par materiāliem operācijās ar mākslīgo asinsriti (MAR) valsts sabiedrībā ar ierobežotu atbildību "Paula Stradiņa klīniskā universitātes slimnīca"</t>
  </si>
  <si>
    <t>Mugurkaulāja fiksācija ar laminektomiju, muguras smadzeņu revīziju, radikulolīzi, ar/bez Urbāna ķīļa nokalšanas mikroķirurģiskā tehnikā</t>
  </si>
  <si>
    <t>Papildus tam, ka veikts manipulācijas pārrēķins, veicamas izmaiņas manipulācijas nosaukumā. Plānotais nosaukums: "Mugurkaula stabilizācija ar mugurkaula kanāla un neirālo struktūru dekompresiju".</t>
  </si>
  <si>
    <r>
      <t xml:space="preserve">55082 </t>
    </r>
    <r>
      <rPr>
        <sz val="11"/>
        <color theme="5" tint="-0.249977111117893"/>
        <rFont val="Times New Roman"/>
        <family val="1"/>
        <charset val="186"/>
      </rPr>
      <t>(iespējams, jāmaina kods)</t>
    </r>
  </si>
  <si>
    <r>
      <t xml:space="preserve">55085  </t>
    </r>
    <r>
      <rPr>
        <sz val="11"/>
        <color theme="5" tint="-0.249977111117893"/>
        <rFont val="Times New Roman"/>
        <family val="1"/>
        <charset val="186"/>
      </rPr>
      <t>(iespējams, jāmaina kods)</t>
    </r>
  </si>
  <si>
    <r>
      <t xml:space="preserve">55086  </t>
    </r>
    <r>
      <rPr>
        <sz val="11"/>
        <color theme="5" tint="-0.249977111117893"/>
        <rFont val="Times New Roman"/>
        <family val="1"/>
        <charset val="186"/>
      </rPr>
      <t>(iespējams, jāmaina kods)</t>
    </r>
  </si>
  <si>
    <t>14.08.2019.</t>
  </si>
  <si>
    <t>Apmaksas nosacījumu papildināšana ar: "Pielietojot manipulāciju pieaugušiem, samaksa par to tiek veikta, ja norādīta diagnoze G47.3". Pašreizējie apmaksas nosacījumi paredz, ka: "Samaksa par šo manipulāciju netiek veikta, ja to norāda personas no 18 gadu vecuma ārstēšanā."</t>
  </si>
  <si>
    <t>Apslēptās asinis ar teststrēmeli (pozitīva)</t>
  </si>
  <si>
    <t>Apslēptās asinis ar teststrēmeli (negatīva)</t>
  </si>
  <si>
    <t>Izkārnījumu analīzes</t>
  </si>
  <si>
    <t>Manipulācijas būs jāizslēdz no manipulāciju saraksta, kad būs ieviesta jauna kārtība kolorektālā vēža skrīninga nodrošināšanai (tajā skaitā noslēdzies pārejas periods).</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</si>
  <si>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</si>
  <si>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</si>
  <si>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Piemaksa par ginekologa konsultāciju un apskati, ja tā veikta pacientei līdz 18 gadu vecumam</t>
  </si>
  <si>
    <t>05.09.2019.</t>
  </si>
  <si>
    <t xml:space="preserve">* Manipulāciju norāda pacientiem ar diagnozi: C37, C78.0, D02, D19, D38, J95, J98. </t>
  </si>
  <si>
    <t>Diagnostikas un ārstēšanas metode, kuras laikā pacientam elpceļos sasaldē slimības bojātos audus, tai skaitā vēža šūnas.</t>
  </si>
  <si>
    <t>Bērna vecumā no 1.5 līdz 5 gadiem  fiziskās un garīgās attīstības novērtēšana valsts organizētās attīstības skrīningprogrammas ietvaros atbilstoši normatīvajiem aktiem par ārstniecības iestāžu medicīniskās un uzskaites dokumentācijas lietvedības kārtību</t>
  </si>
  <si>
    <t>Manipulāciju plānots ieviest no 2020.gada 1. janvāra Psihiskās veselības aprūpes pieejamības uzlabošanas plāna 2019-2020.gadam ietvaros</t>
  </si>
  <si>
    <t>Bērna vecumā no 1.5 līdz 5 gadiem  fiziskās un garīgās attīstības novērtēšana ģimenes ārstu praksēs</t>
  </si>
  <si>
    <t>Vispārējie ambulatorie pakalpojumi</t>
  </si>
  <si>
    <t>11.09.2019.</t>
  </si>
  <si>
    <t>09.09.2019 </t>
  </si>
  <si>
    <t> 09.09.2019 </t>
  </si>
  <si>
    <t>Enterālā barošana ir absolūti nepieciešama dzīvības funkciju uzturēšanai pacientiem, kas slimības dēļ nespēj uzņemt pietiekamu uzturvielu apjomu perorālā ceļā un enterālās barošanas nodrošināšanai papildus ir nepieciešams enterālās barošanas maisījums.</t>
  </si>
  <si>
    <t>Samaksa par parenterālās barošanas nodrošinājumu, ieskaitot barošanas maisījuma izmaksas, pieaugušiem mājās. Norāda ne vairāk kā vienu reizi diennaktī vienam pacientam.</t>
  </si>
  <si>
    <t>Parenterālā barošana ir absolūti nepieciešama dzīvības funkciju uzturēšanai pacientiem, kas slimības dēļ nespēj uzņemt pietiekamu uzturvielu apjomu perorālā ceļā un parenterālās barošanas nodrošināšanai papildus ir nepieciešams parenterālās barošanas maisījums.</t>
  </si>
  <si>
    <t>Ārsta speciālista apmeklējums enterālās barošanas apsekošanai, nodrošinot veselības aprūpi pieaugušiem mājās. Samaksa tiek veikta ne vairāk kā vienu reizi vienam pacientam 28 dienu laikā.</t>
  </si>
  <si>
    <t>Lai varētu nodrošināt pacientam drošu un kvalitatīvu pakalpojumu, enterālu barošanu ilgtermiņā drīkst nozīmēt un pārraudzīt tikai speciāli apmācītie ārsti – ārsts dietologs.</t>
  </si>
  <si>
    <t>Ārsta speciālista apmeklējums parenterālās barošanas apsekošanai, nodrošinot veselības aprūpi pieaugušiem mājās. Samaksa tiek veikta ne vairāk kā vienu reizi vienam pacientam 7 dienu laikā.</t>
  </si>
  <si>
    <t>Diagnozes: K 22.2; G 12.2; R 13; E 43; E 44.0. Nenorādīt kopā ar manipulāciju “Ārsta speciālista apmeklējums parenterālās barošanas apsekošanai, nodrošinot veselības aprūpi pieaugušiem mājās. Samaksa tiek veikta ne vairāk kā vienu reizi vienam pacientam 7 dienu laikā”</t>
  </si>
  <si>
    <t>Diagnozes: K 56; K 59.8; K 63.2; K 86.8; K 90; K 91.2; K 91.3. Nenorādīt kopā ar manipulāciju “Ārsta speciālista apmeklējums enterālās barošanas apsekošanai, nodrošinot veselības aprūpi pieaugušiem mājās. Samaksa tiek veikta ne vairāk kā vienu reizi vienam pacientam 28 dienu laikā”</t>
  </si>
  <si>
    <t>Diagnozes: K 56; K 59.8; K 63.2; K 86.8; K 90; K 91.2; K 91.3. Nenorādīt kopā ar manipulāciju “Samaksa par enterālās barošanas nodrošinājumu, ieskaitot barošanas maisījuma izmaksas, pieaugušiem mājās. Norāda ne vairāk kā vienu reizi diennaktī vienam pacientam”</t>
  </si>
  <si>
    <t>Diagnozes: K 22.2; G 12.2; R 13; E 43; E 44.0. Nenorādīt kopā ar manipulāciju “Samaksa par parenterālās barošanas nodrošinājumu, ieskaitot barošanas maisījuma izmaksas, pieaugušiem mājās. Norāda ne vairāk kā vienu reizi diennaktī vienam pacientam”</t>
  </si>
  <si>
    <t>0.00</t>
  </si>
  <si>
    <t>Mākslīgās plaušu ventilācijas iekārtas izmantošana pacientam, kuram mājās nepieciešama ilgstoša mākslīgā plaušu ventilācija, iekļauti tikai ārstniecības līdzekļi (par vienu dienu)</t>
  </si>
  <si>
    <t> 20.09.2019 </t>
  </si>
  <si>
    <t>20.09.2019 </t>
  </si>
  <si>
    <t>20.09.2019.</t>
  </si>
  <si>
    <t>Samaksa par manipulāciju tiek veikta tikai tad, ja to norāda VSIA "Bērnu klīniskā universitātes slimnīca".</t>
  </si>
  <si>
    <t>VSIA "Bērnu klīniskā universitātes slimnīca"</t>
  </si>
  <si>
    <t>Rota un adenovīrusa antigēna noteikšana</t>
  </si>
  <si>
    <t>Norovīrusa antigēna noteikšana</t>
  </si>
  <si>
    <t>Biedrība "Latvijas Mutes, sejas un žokļu ķirurģiju asociācija"</t>
  </si>
  <si>
    <t>Sejas skeleta ievainojumu un slimību ārstēšana sejas-žokļu ķirurģija</t>
  </si>
  <si>
    <t>Otolaringoloģijas manipulāciju pārskatīšana (manipulācijas - 18178*; 18180*; 18187*; 18196*; 18205*; 18207*; 18208*; 18213*; 18247*; 18248*; 18249*; 18250*; 18260*; 18261*; 18265*; 18266*; 18268)</t>
  </si>
  <si>
    <t>Esošo manipulāciju pārrēķins</t>
  </si>
  <si>
    <t>Tehniskie palīglīdzekļi elpošanas atbalstam pacientiem nepieciešami mājas aprūpē, lai samazinātu stacionēšanās biežumu, uzlabotu dzīves kvalitāti, nodrošinātu pilnvērtīgu aprūpi un samazinātu slimību izraisītās komplikācijas.</t>
  </si>
  <si>
    <t xml:space="preserve">Papildināti apmaksas nosacījumi "Manipulācijas tarifa aprēķinā iekļauti tikai ārstniecības līdzekļi" </t>
  </si>
  <si>
    <t>Pozitīva spiediena elpceļos nodrošināšana mājas aprūpē, par vienu dienu (tikai ārstniecības līdzekļi)</t>
  </si>
  <si>
    <t>Skābekļa terapijas nodrošināšana mājas aprūpē, par vienu dienu (tikai ārstniecības līdzekļi)</t>
  </si>
  <si>
    <t>Inhalāciju nodrošināšana mājas aprūpē, par vienu dienu (tikai ārstniecības līdzekļi)</t>
  </si>
  <si>
    <t>30053*</t>
  </si>
  <si>
    <t>Piemaksa manipulācijai 30050 par šķērsstieņa lietošanu</t>
  </si>
  <si>
    <t>30050*</t>
  </si>
  <si>
    <t>30051*</t>
  </si>
  <si>
    <t>       142391.62</t>
  </si>
  <si>
    <t>25.09.2019 </t>
  </si>
  <si>
    <t>30041*</t>
  </si>
  <si>
    <t>Piemaksa par universālās spinālās sistēmas implantu ekvivalentiem pie deģeneratīvām saslimšanām</t>
  </si>
  <si>
    <t>1344.61</t>
  </si>
  <si>
    <t>Manipulācija jāizslēdz no manipulāciju saraksta, jo tiks aizvietota ar manipulāciju kombināciju 30050+30053</t>
  </si>
  <si>
    <t>Tehniskie palīglīdzekļi (nepārtraukta pozitīva spiediena elpceļos nodrošināšanas terapijas iekārta (CPAP),  automātiska pozitīva spiediena elpceļos nodrošināšanas terapijas iekārta (APAP)) elpošanas atbalstam pacientiem nepieciešami mājas aprūpē, lai samazinātu stacionēšanās biežumu, uzlabotu dzīves kvalitāti, nodrošinātu pilnvērtīgu aprūpi un samazinātu slimību izraisītās komplikācijas.</t>
  </si>
  <si>
    <t>Tehniskie palīglīdzekļi (stacionārs skābekļa koncentrators, portatīvs skābekļa koncentrators) elpošanas atbalstam pacientiem nepieciešami mājas aprūpē, lai samazinātu stacionēšanās biežumu, uzlabotu dzīves kvalitāti, nodrošinātu pilnvērtīgu aprūpi un samazinātu slimību izraisītās komplikācijas.</t>
  </si>
  <si>
    <t>Pašreizējais manipulācijas nosaukums</t>
  </si>
  <si>
    <t>Sejas skeleta ievainojumu un slimību ārstēšana sejas-žokļu ķirurģijas manipulāciju pārskatīšana (manipulācijas - 29020*; 29021*; 29025*; 29031*; 29034*; 29036*; 29037*; 29083*; 29084*; 29090*; 29098*; 29146*; 29147*; 29148*; 29149*; 29150*; 29151*; 29155*; 29169*; 29171*; 29173*; 29175*; 29181*; 29183; 29187;  29189*; 29195; 29196*; 29197*; 29201; 29202*; 29203*; 29205*; 29206*; 29207*; 29208*; 29209*; 29225*; 29226*; 29227*; 29230*; 29237*; 29239*)</t>
  </si>
  <si>
    <t>27.09.2019.</t>
  </si>
  <si>
    <t>Ķirurģisko manipulāciju pārskatīšana (manipulācijas - 21041*, 21101*, 21045*, 21026*, 21102*, 22023*, 21018*, 21022*, 21023*, 21040*, 21042*, 21046*, 21024*, 21067*, 20251*, 21047*, 21068*, 21062*, 21050*, 21048*, 21103*, 21190*, 21140*,21132*, 21148*, 21193*, 21135*, 21141*)</t>
  </si>
  <si>
    <t>SIA"Rehabilitācijas centrs "Līgatne"", AS "Veselības centru apvienība", SIA "Kuldīgas slimnīca", VSIA "Nacionālais rehabiitācijas centrs "Vaivari"", SIA "Veselības centrs "Biķernieki"", VSIA "Bērnu psihoneiroloģiskā slimnīca "Ainaži"", SIA "Sanare-KRC Jaunķemeri", SIA "Rīgas 1.slimnīca"</t>
  </si>
  <si>
    <t>12.02.2019.</t>
  </si>
  <si>
    <t>Piemaksa manipulācijai 30050 par katru nākamo mugurkaulāja segmentu</t>
  </si>
  <si>
    <t>Papildus tam, ka veikts manipulācijas pārrēķins, veicamas izmaiņas manipulācijas nosaukumā. Plānotais nosaukums: "Piemaksa manipulācijai 30050 par katru nākamo mugurkaulāja segmentu (+2 skrūves)".</t>
  </si>
  <si>
    <t>Papildus tam, ka veikts manipulācijas pārrēķins, veicamas izmaiņas manipulācijas nosaukumā. Plānotais nosaukums: "Piemaksa par implanta lietošanu mugurkaulāja transpedikulārai fikšacijai krūšu - jostas daļās (4 skrūves)".</t>
  </si>
  <si>
    <r>
      <t xml:space="preserve">Piemaksa manipulācijai 30050 par katru nākamo mugurkaulāja segmentu(+2 skrūves)  </t>
    </r>
    <r>
      <rPr>
        <sz val="11"/>
        <color theme="5" tint="-0.249977111117893"/>
        <rFont val="Times New Roman"/>
        <family val="1"/>
        <charset val="186"/>
      </rPr>
      <t>(nosaukuma izmaiņas, skatīt lapā "Citas izmaiņas")</t>
    </r>
  </si>
  <si>
    <r>
      <t>Piemaksa par implanta lietošanu mugurkaulāja transpedikulārai fiksācijai krūšu-jostas daļās(4 skrūves)</t>
    </r>
    <r>
      <rPr>
        <sz val="11"/>
        <color theme="5" tint="-0.249977111117893"/>
        <rFont val="Times New Roman"/>
        <family val="1"/>
        <charset val="186"/>
      </rPr>
      <t xml:space="preserve"> (nosaukuma izmaiņas, skatīt lapā "Citas izmaiņas")</t>
    </r>
  </si>
  <si>
    <t>Nacionālais Transplantācijas koordinācijas dienests</t>
  </si>
  <si>
    <t>Potenciālā donora izmeklēšanas apmaksas modelis</t>
  </si>
  <si>
    <t>Elektrokovulsīvā terapija vispārējā anestēzijā ar miorelaksantiem (Modificētā EKT)</t>
  </si>
  <si>
    <t>16088* Laparoskopiska histerektomija ar vai bez piedēkļu izņemšanu, 16082* Laparoskopiskas operācijas – salpingektomija, salpingostomija ar augļa olas evakuāciju, cistektomija, cistovazektomija, 16043* Endometrija rezektoskopija, 01074 Citoloģiskās uztriepes paņemšana no dzemdes kakla, 01078 Iztriepes paņemšana seksuāli transmisīvo slimību diagnostikai, 16001 Maksts sieniņas un dzemdes kakla biopsija, lietojot kolposkopu, 16007* Dzemdes kakla konusveida elektroekscīzija, 16008* Maksts sieniņas un dzemdes kakla biopsija, 16020* Cervikālā kanāla polipu noņemšana</t>
  </si>
  <si>
    <t>Jaunas manipulācijas</t>
  </si>
  <si>
    <t>Kolposkopija (bez mērķbiopsijas), Dozētā koagulācija lokālā anestēzijā, vulvas biopsija</t>
  </si>
  <si>
    <t>Piemaksa par implanta -  mugurkaulāja mugurējai transpedikulārai fiksācijai krūšu-jostas daļā (TENOR sistēma vai ekvivalents) pie deģeneratīvi distrofiskām saslimšanām - lietošanu</t>
  </si>
  <si>
    <r>
      <t xml:space="preserve">Mugurkaulāja fiksācija ar laminektomiju, muguras smadzeņu revīziju, radikulolīzi, ar/bez Urbāna ķīļa nokalšanas mikroķirurģiskā tehnikā </t>
    </r>
    <r>
      <rPr>
        <sz val="11"/>
        <color theme="5" tint="-0.249977111117893"/>
        <rFont val="Times New Roman"/>
        <family val="1"/>
        <charset val="186"/>
      </rPr>
      <t>(nosaukuma izmaiņas, skatīt lapā "Citas izmaiņas")</t>
    </r>
  </si>
  <si>
    <t>15.10.2019.</t>
  </si>
  <si>
    <t>Samaksa par šo manipulāciju tiek veikta, ja to norāda pacientēm līdz 18 gadu vecumam. Manipulāciju norāda vienu reizi apmeklējuma laikā.</t>
  </si>
  <si>
    <t xml:space="preserve">Bērnu un pusaudžu ginekoloģiskā konsultēšana ietver specifiskus aspektus, kas prasa papildus konsultēšanas laiku un iemaņas. Ginekoloģiskā apskate agrīnā vecumā, ja netiek veikta pietiekama emocionāla sagatavošana, var radīt negatīvu pieredzi, kas vēlāk var traucēt veiksmīgu sadarbību ar reproduktīvās jomas speciālistiem. </t>
  </si>
  <si>
    <t>23.10.2019.</t>
  </si>
  <si>
    <t>Valsts sabiedrība ar ierobežotu atbildību "Rīgas psihiatrijas un narkoloģijas centrs"</t>
  </si>
  <si>
    <t>VSIA "Strenču psihoneiroloģiskā slimnīca"</t>
  </si>
  <si>
    <t>Valsts SIA "Daugavpils psihoneiroloģiskā slimnīca"</t>
  </si>
  <si>
    <t>Latvijas Nieru un multiorgānu aizstājterapijas asociācija</t>
  </si>
  <si>
    <t>Uroloģija</t>
  </si>
  <si>
    <t>Piemaksa pie manipulācijām 19275, 19302, 19305, 19307 par vienu diennakti par ogļskābās gāzes adsorbcijas filtru - kolonna (ECCO2R vai analogs); Piemaksa pie manipulācijām 19302 un 19305 par vienu diennakti, pielietojot papildus Citokinīnu adsorbcijas filtru vai analogu; Piemaksa par manipulācijām 19304, 19305 un 19307 par reģionālu citrāta antikogulāciju</t>
  </si>
  <si>
    <t xml:space="preserve">Jaunas manipulācijas </t>
  </si>
  <si>
    <t>Morfoloģijas, toksikoloģijas grupas manipulāciju pārskatīšana (manipulācijas - 54050*; 54051*; 54052*; 54053*; 54054*; 54055*; 54056*; 54057*; 54058*; 54059*; 54060*; 54061*; 54062*; 54063*; 54064*; 54065*; 54066*; 54067*; 54068*; 54069*; 54070*; 54071*; 54072*; 54073*; 54074*; 54075*; 54076*; 54077*; 54078*; 54079*; 54080*; 54081*; 54082*; 54083*; 54084*; 54085*)</t>
  </si>
  <si>
    <t>Informācija atjaunota 04.11.2019.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</si>
</sst>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6"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rgb="FF000000"/>
      <name val="Times New Roman"/>
      <family val="1"/>
      <charset val="186"/>
    </font>
    <font>
      <vertAlign val="subscript"/>
      <sz val="11"/>
      <color rgb="FF000000"/>
      <name val="Times New Roman"/>
      <family val="1"/>
      <charset val="186"/>
    </font>
    <font>
      <sz val="11"/>
      <name val="Times New Roman"/>
      <family val="1"/>
      <charset val="186"/>
    </font>
    <font>
      <u/>
      <sz val="11"/>
      <color theme="1"/>
      <name val="Times New Roman"/>
      <family val="1"/>
      <charset val="186"/>
    </font>
    <font>
      <sz val="11"/>
      <color rgb="FFFF0000"/>
      <name val="Times New Roman"/>
      <family val="1"/>
      <charset val="186"/>
    </font>
    <font>
      <b/>
      <sz val="12"/>
      <color theme="1"/>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0"/>
      <color indexed="8"/>
      <name val="MS Sans Serif"/>
      <family val="2"/>
      <charset val="186"/>
    </font>
    <font>
      <i/>
      <sz val="12"/>
      <color theme="1"/>
      <name val="Times New Roman"/>
      <family val="1"/>
      <charset val="186"/>
    </font>
    <font>
      <u/>
      <sz val="11"/>
      <color theme="10"/>
      <name val="Calibri"/>
      <family val="2"/>
      <charset val="186"/>
      <scheme val="minor"/>
    </font>
    <font>
      <u/>
      <sz val="11"/>
      <color theme="10"/>
      <name val="Times New Roman"/>
      <family val="1"/>
      <charset val="186"/>
    </font>
    <font>
      <b/>
      <sz val="20"/>
      <color theme="1"/>
      <name val="Times New Roman"/>
      <family val="1"/>
      <charset val="186"/>
    </font>
    <font>
      <b/>
      <sz val="11"/>
      <color theme="1"/>
      <name val="Times New Roman"/>
      <family val="1"/>
      <charset val="186"/>
    </font>
    <font>
      <b/>
      <u/>
      <sz val="11"/>
      <color theme="1"/>
      <name val="Times New Roman"/>
      <family val="1"/>
      <charset val="186"/>
    </font>
    <font>
      <b/>
      <u/>
      <sz val="12"/>
      <color theme="10"/>
      <name val="Times New Roman"/>
      <family val="1"/>
      <charset val="186"/>
    </font>
    <font>
      <b/>
      <i/>
      <sz val="12"/>
      <color theme="1"/>
      <name val="Times New Roman"/>
      <family val="1"/>
      <charset val="186"/>
    </font>
    <font>
      <b/>
      <i/>
      <u/>
      <sz val="12"/>
      <color theme="10"/>
      <name val="Times New Roman"/>
      <family val="1"/>
      <charset val="186"/>
    </font>
    <font>
      <sz val="11"/>
      <color theme="5" tint="-0.249977111117893"/>
      <name val="Times New Roman"/>
      <family val="1"/>
      <charset val="186"/>
    </font>
    <font>
      <sz val="12"/>
      <color theme="1"/>
      <name val="Times New Roman"/>
      <family val="1"/>
      <charset val="186"/>
    </font>
    <font>
      <u/>
      <sz val="11"/>
      <color theme="10"/>
      <name val="Calibri"/>
      <family val="2"/>
      <scheme val="minor"/>
    </font>
    <font>
      <b/>
      <sz val="9"/>
      <color indexed="81"/>
      <name val="Tahoma"/>
      <family val="2"/>
      <charset val="186"/>
    </font>
  </fonts>
  <fills count="4">
    <fill>
      <patternFill patternType="none"/>
    </fill>
    <fill>
      <patternFill patternType="gray125"/>
    </fill>
    <fill>
      <patternFill patternType="solid">
        <fgColor rgb="FFFF993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0" fontId="1" fillId="0" borderId="0"/>
    <xf numFmtId="0" fontId="1" fillId="0" borderId="0"/>
    <xf numFmtId="0" fontId="10" fillId="0" borderId="0"/>
    <xf numFmtId="0" fontId="10" fillId="0" borderId="0"/>
    <xf numFmtId="0" fontId="11" fillId="0" borderId="0"/>
    <xf numFmtId="0" fontId="9" fillId="0" borderId="0" applyNumberFormat="0" applyFont="0" applyBorder="0" applyProtection="0"/>
    <xf numFmtId="0" fontId="9" fillId="0" borderId="0" applyNumberFormat="0" applyFont="0" applyBorder="0" applyProtection="0"/>
    <xf numFmtId="0" fontId="1" fillId="0" borderId="0"/>
    <xf numFmtId="0" fontId="1" fillId="0" borderId="0"/>
    <xf numFmtId="0" fontId="11" fillId="0" borderId="0"/>
    <xf numFmtId="0" fontId="12" fillId="0" borderId="0"/>
    <xf numFmtId="0" fontId="14"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24" fillId="0" borderId="0" applyNumberFormat="0" applyFill="0" applyBorder="0" applyAlignment="0" applyProtection="0"/>
    <xf numFmtId="0" fontId="11" fillId="0" borderId="0"/>
    <xf numFmtId="0" fontId="11" fillId="0" borderId="0"/>
    <xf numFmtId="0" fontId="12" fillId="0" borderId="0"/>
  </cellStyleXfs>
  <cellXfs count="174">
    <xf numFmtId="0" fontId="0" fillId="0" borderId="0" xfId="0"/>
    <xf numFmtId="0" fontId="0" fillId="0" borderId="0" xfId="0" applyAlignment="1">
      <alignment vertical="center"/>
    </xf>
    <xf numFmtId="0" fontId="0" fillId="0" borderId="0" xfId="0" applyFill="1" applyAlignment="1">
      <alignment vertical="center"/>
    </xf>
    <xf numFmtId="2" fontId="0" fillId="0" borderId="0" xfId="0" applyNumberFormat="1" applyAlignment="1">
      <alignment vertical="center"/>
    </xf>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vertical="center"/>
    </xf>
    <xf numFmtId="0" fontId="0" fillId="0" borderId="0" xfId="0" applyBorder="1" applyAlignment="1">
      <alignment horizontal="left" vertical="center"/>
    </xf>
    <xf numFmtId="3" fontId="0" fillId="0" borderId="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0" fillId="0" borderId="0" xfId="0" applyAlignment="1">
      <alignment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3"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2" fillId="0" borderId="1" xfId="0" applyFont="1" applyFill="1" applyBorder="1" applyAlignment="1">
      <alignment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164" fontId="5" fillId="0" borderId="1" xfId="11" applyNumberFormat="1" applyFont="1" applyFill="1" applyBorder="1" applyAlignment="1" applyProtection="1">
      <alignment horizontal="center" vertical="center" wrapText="1"/>
      <protection locked="0"/>
    </xf>
    <xf numFmtId="0" fontId="5" fillId="0" borderId="1" xfId="8"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8"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2" fontId="5" fillId="0" borderId="1" xfId="8" applyNumberFormat="1" applyFont="1" applyFill="1" applyBorder="1" applyAlignment="1" applyProtection="1">
      <alignment horizontal="center" vertical="center" wrapText="1"/>
      <protection locked="0"/>
    </xf>
    <xf numFmtId="0" fontId="13" fillId="0" borderId="0" xfId="0" applyFont="1" applyAlignment="1">
      <alignment horizontal="justify" wrapText="1"/>
    </xf>
    <xf numFmtId="0" fontId="15" fillId="0" borderId="0" xfId="12" applyFont="1" applyAlignment="1">
      <alignment horizontal="justify" vertical="top"/>
    </xf>
    <xf numFmtId="0" fontId="15" fillId="0" borderId="0" xfId="12" applyFont="1" applyAlignment="1">
      <alignment horizontal="justify" vertical="top" wrapText="1"/>
    </xf>
    <xf numFmtId="0" fontId="8" fillId="0" borderId="0" xfId="0" applyFont="1" applyAlignment="1">
      <alignment horizontal="justify"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vertical="center"/>
    </xf>
    <xf numFmtId="0" fontId="2" fillId="2" borderId="1" xfId="0" applyFont="1" applyFill="1" applyBorder="1" applyAlignment="1">
      <alignment horizontal="right" vertical="center"/>
    </xf>
    <xf numFmtId="3" fontId="6" fillId="2" borderId="1" xfId="0" applyNumberFormat="1" applyFont="1" applyFill="1" applyBorder="1" applyAlignment="1">
      <alignment horizontal="center" vertical="center"/>
    </xf>
    <xf numFmtId="0" fontId="0" fillId="2" borderId="1" xfId="0" applyFill="1" applyBorder="1" applyAlignment="1">
      <alignment vertical="center"/>
    </xf>
    <xf numFmtId="0" fontId="7"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8" fillId="0" borderId="0" xfId="0" applyFont="1" applyAlignment="1">
      <alignment horizontal="justify" vertical="center" wrapText="1"/>
    </xf>
    <xf numFmtId="0" fontId="13" fillId="0" borderId="0" xfId="0" applyFont="1" applyAlignment="1">
      <alignment horizontal="justify" vertical="top" wrapText="1"/>
    </xf>
    <xf numFmtId="0" fontId="17" fillId="2" borderId="1" xfId="0" applyFont="1" applyFill="1" applyBorder="1" applyAlignment="1">
      <alignment horizontal="right" vertical="center"/>
    </xf>
    <xf numFmtId="3" fontId="18" fillId="2" borderId="1" xfId="0" applyNumberFormat="1" applyFont="1" applyFill="1" applyBorder="1" applyAlignment="1">
      <alignment horizontal="center" vertical="center"/>
    </xf>
    <xf numFmtId="0" fontId="2" fillId="0" borderId="0" xfId="0" applyFont="1" applyAlignment="1">
      <alignment horizontal="left" indent="2"/>
    </xf>
    <xf numFmtId="0" fontId="2" fillId="0" borderId="0" xfId="0" applyFont="1" applyAlignment="1">
      <alignment vertical="top"/>
    </xf>
    <xf numFmtId="0" fontId="13" fillId="0" borderId="0" xfId="0" applyFont="1" applyAlignment="1">
      <alignment horizontal="left" vertical="justify" wrapText="1"/>
    </xf>
    <xf numFmtId="0" fontId="2" fillId="0" borderId="0" xfId="0" applyFont="1" applyAlignment="1">
      <alignment vertical="justify"/>
    </xf>
    <xf numFmtId="0" fontId="20" fillId="0" borderId="0" xfId="0" applyFont="1" applyAlignment="1">
      <alignment vertical="justify"/>
    </xf>
    <xf numFmtId="4" fontId="2" fillId="0"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0" xfId="0" applyFont="1" applyAlignment="1">
      <alignment horizontal="justify" vertical="center" wrapText="1"/>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64" fontId="5"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2" fontId="23" fillId="0" borderId="1" xfId="2" applyNumberFormat="1" applyFont="1" applyFill="1" applyBorder="1" applyAlignment="1">
      <alignment horizontal="center" vertical="center"/>
    </xf>
    <xf numFmtId="3" fontId="2"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3" fontId="2" fillId="0" borderId="4"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5" fillId="0" borderId="1" xfId="20" applyFont="1" applyFill="1" applyBorder="1" applyAlignment="1" applyProtection="1">
      <alignment horizontal="left" vertical="center" wrapText="1"/>
      <protection locked="0"/>
    </xf>
    <xf numFmtId="0" fontId="3" fillId="0" borderId="1" xfId="0" applyFont="1" applyBorder="1" applyAlignment="1">
      <alignment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0" xfId="0" applyFont="1" applyAlignment="1">
      <alignment wrapText="1"/>
    </xf>
    <xf numFmtId="0" fontId="2" fillId="0" borderId="5"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5" xfId="0" applyFont="1" applyFill="1" applyBorder="1" applyAlignment="1">
      <alignment vertical="center" wrapText="1"/>
    </xf>
    <xf numFmtId="0" fontId="2" fillId="0" borderId="1" xfId="0" applyFont="1" applyFill="1" applyBorder="1" applyAlignment="1">
      <alignment horizontal="left" vertical="center" wrapText="1"/>
    </xf>
    <xf numFmtId="3" fontId="2" fillId="0" borderId="4"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wrapText="1"/>
    </xf>
    <xf numFmtId="0" fontId="2" fillId="0" borderId="5" xfId="0" applyFont="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Border="1" applyAlignment="1">
      <alignment horizontal="center" vertical="center"/>
    </xf>
    <xf numFmtId="0" fontId="16" fillId="0" borderId="0" xfId="0" applyFont="1" applyAlignment="1">
      <alignment vertical="center" wrapText="1"/>
    </xf>
    <xf numFmtId="0" fontId="8" fillId="0" borderId="0" xfId="0" applyFont="1" applyAlignment="1">
      <alignment horizontal="left" vertical="justify" wrapText="1"/>
    </xf>
    <xf numFmtId="0" fontId="19" fillId="0" borderId="0" xfId="12" applyFont="1" applyAlignment="1">
      <alignment horizontal="left" vertical="justify"/>
    </xf>
    <xf numFmtId="0" fontId="21" fillId="0" borderId="0" xfId="12" applyFont="1" applyAlignment="1">
      <alignment horizontal="left" vertical="justify"/>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3" fillId="0" borderId="0" xfId="0" applyFont="1" applyAlignment="1">
      <alignment horizontal="left"/>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5" fillId="0" borderId="5" xfId="8" applyFont="1" applyFill="1" applyBorder="1" applyAlignment="1" applyProtection="1">
      <alignment horizontal="left" vertical="center" wrapText="1"/>
      <protection locked="0"/>
    </xf>
    <xf numFmtId="0" fontId="5" fillId="0" borderId="6" xfId="8" applyFont="1" applyFill="1" applyBorder="1" applyAlignment="1" applyProtection="1">
      <alignment horizontal="left" vertical="center" wrapText="1"/>
      <protection locked="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0"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164" fontId="5" fillId="0" borderId="2" xfId="11" applyNumberFormat="1" applyFont="1" applyFill="1" applyBorder="1" applyAlignment="1" applyProtection="1">
      <alignment horizontal="center" vertical="center" wrapText="1"/>
      <protection locked="0"/>
    </xf>
    <xf numFmtId="164" fontId="5" fillId="0" borderId="4" xfId="11" applyNumberFormat="1" applyFont="1" applyFill="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8" fillId="0" borderId="0" xfId="0" applyFont="1" applyAlignment="1">
      <alignment horizontal="justify" vertical="center" wrapText="1"/>
    </xf>
    <xf numFmtId="0" fontId="13" fillId="0" borderId="0" xfId="0" applyFont="1" applyFill="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0" borderId="0" xfId="12" applyFont="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3" fontId="2" fillId="2" borderId="2"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3" fontId="2" fillId="0" borderId="2" xfId="0" applyNumberFormat="1" applyFont="1" applyFill="1" applyBorder="1" applyAlignment="1">
      <alignment horizontal="left" vertical="center" wrapText="1"/>
    </xf>
    <xf numFmtId="3" fontId="2" fillId="0" borderId="3" xfId="0" applyNumberFormat="1" applyFont="1" applyFill="1" applyBorder="1" applyAlignment="1">
      <alignment horizontal="left" vertical="center" wrapText="1"/>
    </xf>
    <xf numFmtId="3" fontId="2" fillId="0" borderId="4"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16" fillId="0" borderId="1" xfId="0" applyFont="1" applyBorder="1" applyAlignment="1">
      <alignment horizontal="center" vertical="top"/>
    </xf>
    <xf numFmtId="0" fontId="13" fillId="0" borderId="0" xfId="0" applyFont="1" applyFill="1" applyAlignment="1">
      <alignment horizontal="left" vertical="center" wrapText="1"/>
    </xf>
    <xf numFmtId="0" fontId="8" fillId="0" borderId="0" xfId="0" applyFont="1" applyAlignment="1">
      <alignment horizontal="left" vertical="center" wrapText="1"/>
    </xf>
    <xf numFmtId="0" fontId="2" fillId="0" borderId="1" xfId="0" applyFont="1" applyFill="1" applyBorder="1" applyAlignment="1">
      <alignment horizontal="left" vertical="center" wrapText="1"/>
    </xf>
    <xf numFmtId="0" fontId="13" fillId="0" borderId="0" xfId="0" applyFont="1" applyAlignment="1">
      <alignment horizontal="left" vertical="center"/>
    </xf>
  </cellXfs>
  <cellStyles count="21">
    <cellStyle name="Excel Built-in Normal" xfId="6"/>
    <cellStyle name="Excel Built-in Normal 1" xfId="7"/>
    <cellStyle name="Hyperlink" xfId="12" builtinId="8"/>
    <cellStyle name="Hyperlink 2" xfId="17"/>
    <cellStyle name="Normal" xfId="0" builtinId="0"/>
    <cellStyle name="Normal 10" xfId="18"/>
    <cellStyle name="Normal 10 2 2" xfId="19"/>
    <cellStyle name="Normal 10 7" xfId="4"/>
    <cellStyle name="Normal 18 3 2" xfId="1"/>
    <cellStyle name="Normal 2" xfId="3"/>
    <cellStyle name="Normal 2 2" xfId="10"/>
    <cellStyle name="Normal 2 3" xfId="13"/>
    <cellStyle name="Normal 3" xfId="2"/>
    <cellStyle name="Normal 3 2" xfId="5"/>
    <cellStyle name="Normal 3 3" xfId="14"/>
    <cellStyle name="Normal 3 3 3" xfId="9"/>
    <cellStyle name="Normal 3 5" xfId="8"/>
    <cellStyle name="Normal 4" xfId="15"/>
    <cellStyle name="Normal_Sheet1" xfId="20"/>
    <cellStyle name="Normal_Sheet1 2" xfId="11"/>
    <cellStyle name="Percent 2" xfId="16"/>
  </cellStyles>
  <dxfs count="0"/>
  <tableStyles count="0" defaultTableStyle="TableStyleMedium2" defaultPivotStyle="PivotStyleLight16"/>
  <colors>
    <mruColors>
      <color rgb="FFFFCC99"/>
      <color rgb="FFFF9933"/>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8F4ECF8-2759-4373-9EE8-1B8C690F839C}" type="doc">
      <dgm:prSet loTypeId="urn:microsoft.com/office/officeart/2009/layout/CircleArrowProcess" loCatId="process" qsTypeId="urn:microsoft.com/office/officeart/2005/8/quickstyle/simple1" qsCatId="simple" csTypeId="urn:microsoft.com/office/officeart/2005/8/colors/colorful1" csCatId="colorful" phldr="1"/>
      <dgm:spPr/>
      <dgm:t>
        <a:bodyPr/>
        <a:lstStyle/>
        <a:p>
          <a:endParaRPr lang="en-US"/>
        </a:p>
      </dgm:t>
    </dgm:pt>
    <dgm:pt modelId="{6FC0A497-B28C-4F04-856C-DDF0292CAE7B}">
      <dgm:prSet phldrT="[Text]" custT="1"/>
      <dgm:spPr/>
      <dgm:t>
        <a:bodyPr/>
        <a:lstStyle/>
        <a:p>
          <a:r>
            <a:rPr lang="lv-LV" sz="1200">
              <a:latin typeface="Times New Roman" panose="02020603050405020304" pitchFamily="18" charset="0"/>
              <a:cs typeface="Times New Roman" panose="02020603050405020304" pitchFamily="18" charset="0"/>
            </a:rPr>
            <a:t>Iesniegums</a:t>
          </a:r>
          <a:endParaRPr lang="en-US" sz="1200">
            <a:latin typeface="Times New Roman" panose="02020603050405020304" pitchFamily="18" charset="0"/>
            <a:cs typeface="Times New Roman" panose="02020603050405020304" pitchFamily="18" charset="0"/>
          </a:endParaRPr>
        </a:p>
      </dgm:t>
    </dgm:pt>
    <dgm:pt modelId="{1714B155-04F0-4D73-AE29-8D70CCA54A33}" type="parTrans" cxnId="{21438E6F-0A64-45FA-9B16-23518B949AC6}">
      <dgm:prSet/>
      <dgm:spPr/>
      <dgm:t>
        <a:bodyPr/>
        <a:lstStyle/>
        <a:p>
          <a:endParaRPr lang="en-US" sz="1200"/>
        </a:p>
      </dgm:t>
    </dgm:pt>
    <dgm:pt modelId="{FEF68DED-4926-48FE-AEDB-7384BE3647C6}" type="sibTrans" cxnId="{21438E6F-0A64-45FA-9B16-23518B949AC6}">
      <dgm:prSet/>
      <dgm:spPr/>
      <dgm:t>
        <a:bodyPr/>
        <a:lstStyle/>
        <a:p>
          <a:endParaRPr lang="en-US" sz="1200"/>
        </a:p>
      </dgm:t>
    </dgm:pt>
    <dgm:pt modelId="{0B7C099D-C6C7-4A40-9B8B-A812D7A5FEC7}">
      <dgm:prSet phldrT="[Text]" custT="1"/>
      <dgm:spPr/>
      <dgm:t>
        <a:bodyPr/>
        <a:lstStyle/>
        <a:p>
          <a:r>
            <a:rPr lang="lv-LV" sz="1200">
              <a:latin typeface="Times New Roman" panose="02020603050405020304" pitchFamily="18" charset="0"/>
              <a:cs typeface="Times New Roman" panose="02020603050405020304" pitchFamily="18" charset="0"/>
            </a:rPr>
            <a:t>Pozitīvo atzinumu saraksts</a:t>
          </a:r>
          <a:endParaRPr lang="en-US" sz="1200">
            <a:latin typeface="Times New Roman" panose="02020603050405020304" pitchFamily="18" charset="0"/>
            <a:cs typeface="Times New Roman" panose="02020603050405020304" pitchFamily="18" charset="0"/>
          </a:endParaRPr>
        </a:p>
      </dgm:t>
    </dgm:pt>
    <dgm:pt modelId="{9C36435D-5657-4210-9C8B-2CADFE7D23B2}" type="parTrans" cxnId="{C921BF39-3FBA-4F6A-AECA-5D841FCBCCAC}">
      <dgm:prSet/>
      <dgm:spPr/>
      <dgm:t>
        <a:bodyPr/>
        <a:lstStyle/>
        <a:p>
          <a:endParaRPr lang="en-US" sz="1200"/>
        </a:p>
      </dgm:t>
    </dgm:pt>
    <dgm:pt modelId="{99E645D2-5642-448F-A284-5D87C04297CD}" type="sibTrans" cxnId="{C921BF39-3FBA-4F6A-AECA-5D841FCBCCAC}">
      <dgm:prSet/>
      <dgm:spPr/>
      <dgm:t>
        <a:bodyPr/>
        <a:lstStyle/>
        <a:p>
          <a:endParaRPr lang="en-US" sz="1200"/>
        </a:p>
      </dgm:t>
    </dgm:pt>
    <dgm:pt modelId="{206017CA-E818-4F20-85BE-D497625ED695}">
      <dgm:prSet phldrT="[Text]" custT="1"/>
      <dgm:spPr/>
      <dgm:t>
        <a:bodyPr/>
        <a:lstStyle/>
        <a:p>
          <a:r>
            <a:rPr lang="lv-LV" sz="1200">
              <a:latin typeface="Times New Roman" panose="02020603050405020304" pitchFamily="18" charset="0"/>
              <a:cs typeface="Times New Roman" panose="02020603050405020304" pitchFamily="18" charset="0"/>
            </a:rPr>
            <a:t>Manipulāciju saraksts</a:t>
          </a:r>
          <a:endParaRPr lang="en-US" sz="1200">
            <a:latin typeface="Times New Roman" panose="02020603050405020304" pitchFamily="18" charset="0"/>
            <a:cs typeface="Times New Roman" panose="02020603050405020304" pitchFamily="18" charset="0"/>
          </a:endParaRPr>
        </a:p>
      </dgm:t>
    </dgm:pt>
    <dgm:pt modelId="{775AF3E3-2EA9-4F1C-9A1B-3EE5A9E1DF7D}" type="parTrans" cxnId="{BC89B5DC-544F-4928-8819-994ADFC628B8}">
      <dgm:prSet/>
      <dgm:spPr/>
      <dgm:t>
        <a:bodyPr/>
        <a:lstStyle/>
        <a:p>
          <a:endParaRPr lang="en-US" sz="1200"/>
        </a:p>
      </dgm:t>
    </dgm:pt>
    <dgm:pt modelId="{9409A3C2-6955-4315-B0FA-0BCDA94A3498}" type="sibTrans" cxnId="{BC89B5DC-544F-4928-8819-994ADFC628B8}">
      <dgm:prSet/>
      <dgm:spPr/>
      <dgm:t>
        <a:bodyPr/>
        <a:lstStyle/>
        <a:p>
          <a:endParaRPr lang="en-US" sz="1200"/>
        </a:p>
      </dgm:t>
    </dgm:pt>
    <dgm:pt modelId="{B325C712-1EDA-4A4C-B218-3D790E919175}">
      <dgm:prSet phldrT="[Text]" custT="1"/>
      <dgm:spPr/>
      <dgm:t>
        <a:bodyPr/>
        <a:lstStyle/>
        <a:p>
          <a:r>
            <a:rPr lang="lv-LV" sz="1200">
              <a:latin typeface="Times New Roman" panose="02020603050405020304" pitchFamily="18" charset="0"/>
              <a:cs typeface="Times New Roman" panose="02020603050405020304" pitchFamily="18" charset="0"/>
            </a:rPr>
            <a:t>Izskatīšanas process</a:t>
          </a:r>
          <a:endParaRPr lang="en-US" sz="1200">
            <a:latin typeface="Times New Roman" panose="02020603050405020304" pitchFamily="18" charset="0"/>
            <a:cs typeface="Times New Roman" panose="02020603050405020304" pitchFamily="18" charset="0"/>
          </a:endParaRPr>
        </a:p>
      </dgm:t>
    </dgm:pt>
    <dgm:pt modelId="{EE7AE0A8-6139-4FF0-BDA2-5B269750434A}" type="parTrans" cxnId="{C81A075B-30E5-450C-8724-6A0827E47799}">
      <dgm:prSet/>
      <dgm:spPr/>
      <dgm:t>
        <a:bodyPr/>
        <a:lstStyle/>
        <a:p>
          <a:endParaRPr lang="en-US"/>
        </a:p>
      </dgm:t>
    </dgm:pt>
    <dgm:pt modelId="{3B91FAC4-7AAB-4165-828F-980C3A7D30C5}" type="sibTrans" cxnId="{C81A075B-30E5-450C-8724-6A0827E47799}">
      <dgm:prSet/>
      <dgm:spPr/>
      <dgm:t>
        <a:bodyPr/>
        <a:lstStyle/>
        <a:p>
          <a:endParaRPr lang="en-US"/>
        </a:p>
      </dgm:t>
    </dgm:pt>
    <dgm:pt modelId="{D40CE70F-3414-443C-B0DC-A06D98438F76}">
      <dgm:prSet phldrT="[Text]" custT="1"/>
      <dgm:spPr/>
      <dgm:t>
        <a:bodyPr/>
        <a:lstStyle/>
        <a:p>
          <a:r>
            <a:rPr lang="lv-LV" sz="1200">
              <a:latin typeface="Times New Roman" panose="02020603050405020304" pitchFamily="18" charset="0"/>
              <a:cs typeface="Times New Roman" panose="02020603050405020304" pitchFamily="18" charset="0"/>
            </a:rPr>
            <a:t>Izvērtēšana komisijā</a:t>
          </a:r>
          <a:endParaRPr lang="en-US" sz="1200">
            <a:latin typeface="Times New Roman" panose="02020603050405020304" pitchFamily="18" charset="0"/>
            <a:cs typeface="Times New Roman" panose="02020603050405020304" pitchFamily="18" charset="0"/>
          </a:endParaRPr>
        </a:p>
      </dgm:t>
    </dgm:pt>
    <dgm:pt modelId="{6C2C22DE-BABE-4163-A352-BDC24092A54E}" type="parTrans" cxnId="{54DF88D8-61F0-4F6D-AB7F-71B450E3E5B1}">
      <dgm:prSet/>
      <dgm:spPr/>
      <dgm:t>
        <a:bodyPr/>
        <a:lstStyle/>
        <a:p>
          <a:endParaRPr lang="en-US"/>
        </a:p>
      </dgm:t>
    </dgm:pt>
    <dgm:pt modelId="{ADD60398-4A4D-402E-AFD2-A59B08FD0BAA}" type="sibTrans" cxnId="{54DF88D8-61F0-4F6D-AB7F-71B450E3E5B1}">
      <dgm:prSet/>
      <dgm:spPr/>
      <dgm:t>
        <a:bodyPr/>
        <a:lstStyle/>
        <a:p>
          <a:endParaRPr lang="en-US"/>
        </a:p>
      </dgm:t>
    </dgm:pt>
    <dgm:pt modelId="{069638B7-34BF-49F4-9DDA-0EA884EA20DF}" type="pres">
      <dgm:prSet presAssocID="{E8F4ECF8-2759-4373-9EE8-1B8C690F839C}" presName="Name0" presStyleCnt="0">
        <dgm:presLayoutVars>
          <dgm:chMax val="7"/>
          <dgm:chPref val="7"/>
          <dgm:dir/>
          <dgm:animLvl val="lvl"/>
        </dgm:presLayoutVars>
      </dgm:prSet>
      <dgm:spPr/>
      <dgm:t>
        <a:bodyPr/>
        <a:lstStyle/>
        <a:p>
          <a:endParaRPr lang="en-US"/>
        </a:p>
      </dgm:t>
    </dgm:pt>
    <dgm:pt modelId="{FEB4FEAF-7024-4EA5-9A25-E35D3CA859FD}" type="pres">
      <dgm:prSet presAssocID="{6FC0A497-B28C-4F04-856C-DDF0292CAE7B}" presName="Accent1" presStyleCnt="0"/>
      <dgm:spPr/>
    </dgm:pt>
    <dgm:pt modelId="{3938A039-5587-49A4-B35B-E440C8EE2F15}" type="pres">
      <dgm:prSet presAssocID="{6FC0A497-B28C-4F04-856C-DDF0292CAE7B}" presName="Accent" presStyleLbl="node1" presStyleIdx="0" presStyleCnt="5"/>
      <dgm:spPr>
        <a:solidFill>
          <a:schemeClr val="accent2"/>
        </a:solidFill>
      </dgm:spPr>
    </dgm:pt>
    <dgm:pt modelId="{08FB2415-C511-4FA3-8E4C-F1D49BB90E59}" type="pres">
      <dgm:prSet presAssocID="{6FC0A497-B28C-4F04-856C-DDF0292CAE7B}" presName="Parent1" presStyleLbl="revTx" presStyleIdx="0" presStyleCnt="5">
        <dgm:presLayoutVars>
          <dgm:chMax val="1"/>
          <dgm:chPref val="1"/>
          <dgm:bulletEnabled val="1"/>
        </dgm:presLayoutVars>
      </dgm:prSet>
      <dgm:spPr/>
      <dgm:t>
        <a:bodyPr/>
        <a:lstStyle/>
        <a:p>
          <a:endParaRPr lang="en-US"/>
        </a:p>
      </dgm:t>
    </dgm:pt>
    <dgm:pt modelId="{DE1D4B2D-A28E-4921-92FA-8D1A4DA4B121}" type="pres">
      <dgm:prSet presAssocID="{B325C712-1EDA-4A4C-B218-3D790E919175}" presName="Accent2" presStyleCnt="0"/>
      <dgm:spPr/>
    </dgm:pt>
    <dgm:pt modelId="{70E9CD9E-6787-4B18-9E60-924692B2A754}" type="pres">
      <dgm:prSet presAssocID="{B325C712-1EDA-4A4C-B218-3D790E919175}" presName="Accent" presStyleLbl="node1" presStyleIdx="1" presStyleCnt="5"/>
      <dgm:spPr/>
    </dgm:pt>
    <dgm:pt modelId="{CA475C6A-5AF8-4F4B-AEE0-9505F72193C3}" type="pres">
      <dgm:prSet presAssocID="{B325C712-1EDA-4A4C-B218-3D790E919175}" presName="Parent2" presStyleLbl="revTx" presStyleIdx="1" presStyleCnt="5">
        <dgm:presLayoutVars>
          <dgm:chMax val="1"/>
          <dgm:chPref val="1"/>
          <dgm:bulletEnabled val="1"/>
        </dgm:presLayoutVars>
      </dgm:prSet>
      <dgm:spPr/>
      <dgm:t>
        <a:bodyPr/>
        <a:lstStyle/>
        <a:p>
          <a:endParaRPr lang="en-US"/>
        </a:p>
      </dgm:t>
    </dgm:pt>
    <dgm:pt modelId="{80DA36B2-3A37-459B-B4B6-78EC2E6FFBBF}" type="pres">
      <dgm:prSet presAssocID="{0B7C099D-C6C7-4A40-9B8B-A812D7A5FEC7}" presName="Accent3" presStyleCnt="0"/>
      <dgm:spPr/>
    </dgm:pt>
    <dgm:pt modelId="{F86347DB-5444-4DD1-A503-9C91268C5CDF}" type="pres">
      <dgm:prSet presAssocID="{0B7C099D-C6C7-4A40-9B8B-A812D7A5FEC7}" presName="Accent" presStyleLbl="node1" presStyleIdx="2" presStyleCnt="5"/>
      <dgm:spPr/>
    </dgm:pt>
    <dgm:pt modelId="{A56308B8-9F41-477D-99E9-AA0C59836F42}" type="pres">
      <dgm:prSet presAssocID="{0B7C099D-C6C7-4A40-9B8B-A812D7A5FEC7}" presName="Parent3" presStyleLbl="revTx" presStyleIdx="2" presStyleCnt="5">
        <dgm:presLayoutVars>
          <dgm:chMax val="1"/>
          <dgm:chPref val="1"/>
          <dgm:bulletEnabled val="1"/>
        </dgm:presLayoutVars>
      </dgm:prSet>
      <dgm:spPr/>
      <dgm:t>
        <a:bodyPr/>
        <a:lstStyle/>
        <a:p>
          <a:endParaRPr lang="en-US"/>
        </a:p>
      </dgm:t>
    </dgm:pt>
    <dgm:pt modelId="{4AA55D5F-25BA-4A9B-A372-613959084776}" type="pres">
      <dgm:prSet presAssocID="{D40CE70F-3414-443C-B0DC-A06D98438F76}" presName="Accent4" presStyleCnt="0"/>
      <dgm:spPr/>
    </dgm:pt>
    <dgm:pt modelId="{30FB3231-51EF-49F0-B7A5-0F715C1CD634}" type="pres">
      <dgm:prSet presAssocID="{D40CE70F-3414-443C-B0DC-A06D98438F76}" presName="Accent" presStyleLbl="node1" presStyleIdx="3" presStyleCnt="5"/>
      <dgm:spPr/>
    </dgm:pt>
    <dgm:pt modelId="{0A43F6FE-F30A-4142-8E28-63D093228090}" type="pres">
      <dgm:prSet presAssocID="{D40CE70F-3414-443C-B0DC-A06D98438F76}" presName="Parent4" presStyleLbl="revTx" presStyleIdx="3" presStyleCnt="5">
        <dgm:presLayoutVars>
          <dgm:chMax val="1"/>
          <dgm:chPref val="1"/>
          <dgm:bulletEnabled val="1"/>
        </dgm:presLayoutVars>
      </dgm:prSet>
      <dgm:spPr/>
      <dgm:t>
        <a:bodyPr/>
        <a:lstStyle/>
        <a:p>
          <a:endParaRPr lang="en-US"/>
        </a:p>
      </dgm:t>
    </dgm:pt>
    <dgm:pt modelId="{7C4AF248-A70A-4F24-BAAA-189C193EB643}" type="pres">
      <dgm:prSet presAssocID="{206017CA-E818-4F20-85BE-D497625ED695}" presName="Accent5" presStyleCnt="0"/>
      <dgm:spPr/>
    </dgm:pt>
    <dgm:pt modelId="{2688A73D-3A1A-4CCC-8B84-BA03E1963139}" type="pres">
      <dgm:prSet presAssocID="{206017CA-E818-4F20-85BE-D497625ED695}" presName="Accent" presStyleLbl="node1" presStyleIdx="4" presStyleCnt="5"/>
      <dgm:spPr/>
    </dgm:pt>
    <dgm:pt modelId="{BC3407B5-4238-41CE-8BC2-ED11AA9EABCE}" type="pres">
      <dgm:prSet presAssocID="{206017CA-E818-4F20-85BE-D497625ED695}" presName="Parent5" presStyleLbl="revTx" presStyleIdx="4" presStyleCnt="5">
        <dgm:presLayoutVars>
          <dgm:chMax val="1"/>
          <dgm:chPref val="1"/>
          <dgm:bulletEnabled val="1"/>
        </dgm:presLayoutVars>
      </dgm:prSet>
      <dgm:spPr/>
      <dgm:t>
        <a:bodyPr/>
        <a:lstStyle/>
        <a:p>
          <a:endParaRPr lang="en-US"/>
        </a:p>
      </dgm:t>
    </dgm:pt>
  </dgm:ptLst>
  <dgm:cxnLst>
    <dgm:cxn modelId="{C81A075B-30E5-450C-8724-6A0827E47799}" srcId="{E8F4ECF8-2759-4373-9EE8-1B8C690F839C}" destId="{B325C712-1EDA-4A4C-B218-3D790E919175}" srcOrd="1" destOrd="0" parTransId="{EE7AE0A8-6139-4FF0-BDA2-5B269750434A}" sibTransId="{3B91FAC4-7AAB-4165-828F-980C3A7D30C5}"/>
    <dgm:cxn modelId="{122B2DBF-5C8C-4C91-8EE3-AAF7027E7308}" type="presOf" srcId="{E8F4ECF8-2759-4373-9EE8-1B8C690F839C}" destId="{069638B7-34BF-49F4-9DDA-0EA884EA20DF}" srcOrd="0" destOrd="0" presId="urn:microsoft.com/office/officeart/2009/layout/CircleArrowProcess"/>
    <dgm:cxn modelId="{21438E6F-0A64-45FA-9B16-23518B949AC6}" srcId="{E8F4ECF8-2759-4373-9EE8-1B8C690F839C}" destId="{6FC0A497-B28C-4F04-856C-DDF0292CAE7B}" srcOrd="0" destOrd="0" parTransId="{1714B155-04F0-4D73-AE29-8D70CCA54A33}" sibTransId="{FEF68DED-4926-48FE-AEDB-7384BE3647C6}"/>
    <dgm:cxn modelId="{59A8CE9C-7433-4D8A-8EAD-5CA88FD3DB49}" type="presOf" srcId="{D40CE70F-3414-443C-B0DC-A06D98438F76}" destId="{0A43F6FE-F30A-4142-8E28-63D093228090}" srcOrd="0" destOrd="0" presId="urn:microsoft.com/office/officeart/2009/layout/CircleArrowProcess"/>
    <dgm:cxn modelId="{C921BF39-3FBA-4F6A-AECA-5D841FCBCCAC}" srcId="{E8F4ECF8-2759-4373-9EE8-1B8C690F839C}" destId="{0B7C099D-C6C7-4A40-9B8B-A812D7A5FEC7}" srcOrd="2" destOrd="0" parTransId="{9C36435D-5657-4210-9C8B-2CADFE7D23B2}" sibTransId="{99E645D2-5642-448F-A284-5D87C04297CD}"/>
    <dgm:cxn modelId="{E7F38420-364F-4D42-B5FA-C0101728DF3C}" type="presOf" srcId="{6FC0A497-B28C-4F04-856C-DDF0292CAE7B}" destId="{08FB2415-C511-4FA3-8E4C-F1D49BB90E59}" srcOrd="0" destOrd="0" presId="urn:microsoft.com/office/officeart/2009/layout/CircleArrowProcess"/>
    <dgm:cxn modelId="{BC89B5DC-544F-4928-8819-994ADFC628B8}" srcId="{E8F4ECF8-2759-4373-9EE8-1B8C690F839C}" destId="{206017CA-E818-4F20-85BE-D497625ED695}" srcOrd="4" destOrd="0" parTransId="{775AF3E3-2EA9-4F1C-9A1B-3EE5A9E1DF7D}" sibTransId="{9409A3C2-6955-4315-B0FA-0BCDA94A3498}"/>
    <dgm:cxn modelId="{1EBC6D7D-087E-494D-BAC1-E4280B8A029D}" type="presOf" srcId="{206017CA-E818-4F20-85BE-D497625ED695}" destId="{BC3407B5-4238-41CE-8BC2-ED11AA9EABCE}" srcOrd="0" destOrd="0" presId="urn:microsoft.com/office/officeart/2009/layout/CircleArrowProcess"/>
    <dgm:cxn modelId="{856E5811-8B2F-4CA9-814B-BCF4A9832ED2}" type="presOf" srcId="{B325C712-1EDA-4A4C-B218-3D790E919175}" destId="{CA475C6A-5AF8-4F4B-AEE0-9505F72193C3}" srcOrd="0" destOrd="0" presId="urn:microsoft.com/office/officeart/2009/layout/CircleArrowProcess"/>
    <dgm:cxn modelId="{54DF88D8-61F0-4F6D-AB7F-71B450E3E5B1}" srcId="{E8F4ECF8-2759-4373-9EE8-1B8C690F839C}" destId="{D40CE70F-3414-443C-B0DC-A06D98438F76}" srcOrd="3" destOrd="0" parTransId="{6C2C22DE-BABE-4163-A352-BDC24092A54E}" sibTransId="{ADD60398-4A4D-402E-AFD2-A59B08FD0BAA}"/>
    <dgm:cxn modelId="{0B3E907C-3572-4E92-A28C-67E1A836A337}" type="presOf" srcId="{0B7C099D-C6C7-4A40-9B8B-A812D7A5FEC7}" destId="{A56308B8-9F41-477D-99E9-AA0C59836F42}" srcOrd="0" destOrd="0" presId="urn:microsoft.com/office/officeart/2009/layout/CircleArrowProcess"/>
    <dgm:cxn modelId="{36D530D9-88D8-40BE-8A64-CBCAB5888B19}" type="presParOf" srcId="{069638B7-34BF-49F4-9DDA-0EA884EA20DF}" destId="{FEB4FEAF-7024-4EA5-9A25-E35D3CA859FD}" srcOrd="0" destOrd="0" presId="urn:microsoft.com/office/officeart/2009/layout/CircleArrowProcess"/>
    <dgm:cxn modelId="{78099CEA-F164-4E7B-AF66-9BB15C2B3B42}" type="presParOf" srcId="{FEB4FEAF-7024-4EA5-9A25-E35D3CA859FD}" destId="{3938A039-5587-49A4-B35B-E440C8EE2F15}" srcOrd="0" destOrd="0" presId="urn:microsoft.com/office/officeart/2009/layout/CircleArrowProcess"/>
    <dgm:cxn modelId="{50D31894-FA3B-4D32-9E89-35944C6AC8BA}" type="presParOf" srcId="{069638B7-34BF-49F4-9DDA-0EA884EA20DF}" destId="{08FB2415-C511-4FA3-8E4C-F1D49BB90E59}" srcOrd="1" destOrd="0" presId="urn:microsoft.com/office/officeart/2009/layout/CircleArrowProcess"/>
    <dgm:cxn modelId="{105802A2-7B4E-44B4-98C3-FEAE9E4AF4AE}" type="presParOf" srcId="{069638B7-34BF-49F4-9DDA-0EA884EA20DF}" destId="{DE1D4B2D-A28E-4921-92FA-8D1A4DA4B121}" srcOrd="2" destOrd="0" presId="urn:microsoft.com/office/officeart/2009/layout/CircleArrowProcess"/>
    <dgm:cxn modelId="{8CE7A078-E54C-4318-8561-DC474402E862}" type="presParOf" srcId="{DE1D4B2D-A28E-4921-92FA-8D1A4DA4B121}" destId="{70E9CD9E-6787-4B18-9E60-924692B2A754}" srcOrd="0" destOrd="0" presId="urn:microsoft.com/office/officeart/2009/layout/CircleArrowProcess"/>
    <dgm:cxn modelId="{5CA1E324-DD5B-444F-BE20-4B83E8279780}" type="presParOf" srcId="{069638B7-34BF-49F4-9DDA-0EA884EA20DF}" destId="{CA475C6A-5AF8-4F4B-AEE0-9505F72193C3}" srcOrd="3" destOrd="0" presId="urn:microsoft.com/office/officeart/2009/layout/CircleArrowProcess"/>
    <dgm:cxn modelId="{B30778F9-4F13-4FDF-9354-3EC6828CEB24}" type="presParOf" srcId="{069638B7-34BF-49F4-9DDA-0EA884EA20DF}" destId="{80DA36B2-3A37-459B-B4B6-78EC2E6FFBBF}" srcOrd="4" destOrd="0" presId="urn:microsoft.com/office/officeart/2009/layout/CircleArrowProcess"/>
    <dgm:cxn modelId="{4D725F49-C7FB-4E05-86A8-15EE6C4D110E}" type="presParOf" srcId="{80DA36B2-3A37-459B-B4B6-78EC2E6FFBBF}" destId="{F86347DB-5444-4DD1-A503-9C91268C5CDF}" srcOrd="0" destOrd="0" presId="urn:microsoft.com/office/officeart/2009/layout/CircleArrowProcess"/>
    <dgm:cxn modelId="{E1CBFC34-03CE-48F0-AC8F-51F6B06C9AFF}" type="presParOf" srcId="{069638B7-34BF-49F4-9DDA-0EA884EA20DF}" destId="{A56308B8-9F41-477D-99E9-AA0C59836F42}" srcOrd="5" destOrd="0" presId="urn:microsoft.com/office/officeart/2009/layout/CircleArrowProcess"/>
    <dgm:cxn modelId="{667B6B48-01F2-4CE7-8F6A-CC6CD78AE459}" type="presParOf" srcId="{069638B7-34BF-49F4-9DDA-0EA884EA20DF}" destId="{4AA55D5F-25BA-4A9B-A372-613959084776}" srcOrd="6" destOrd="0" presId="urn:microsoft.com/office/officeart/2009/layout/CircleArrowProcess"/>
    <dgm:cxn modelId="{345B5296-CF22-49BC-8064-592B429CF813}" type="presParOf" srcId="{4AA55D5F-25BA-4A9B-A372-613959084776}" destId="{30FB3231-51EF-49F0-B7A5-0F715C1CD634}" srcOrd="0" destOrd="0" presId="urn:microsoft.com/office/officeart/2009/layout/CircleArrowProcess"/>
    <dgm:cxn modelId="{93392F35-F48B-4F8F-820F-665DEDCCEBDF}" type="presParOf" srcId="{069638B7-34BF-49F4-9DDA-0EA884EA20DF}" destId="{0A43F6FE-F30A-4142-8E28-63D093228090}" srcOrd="7" destOrd="0" presId="urn:microsoft.com/office/officeart/2009/layout/CircleArrowProcess"/>
    <dgm:cxn modelId="{0ED3F68F-6DCC-4A35-BAEA-FE5978E29016}" type="presParOf" srcId="{069638B7-34BF-49F4-9DDA-0EA884EA20DF}" destId="{7C4AF248-A70A-4F24-BAAA-189C193EB643}" srcOrd="8" destOrd="0" presId="urn:microsoft.com/office/officeart/2009/layout/CircleArrowProcess"/>
    <dgm:cxn modelId="{03AB4ABF-0AF3-47B9-9E53-415DBF4BB1D6}" type="presParOf" srcId="{7C4AF248-A70A-4F24-BAAA-189C193EB643}" destId="{2688A73D-3A1A-4CCC-8B84-BA03E1963139}" srcOrd="0" destOrd="0" presId="urn:microsoft.com/office/officeart/2009/layout/CircleArrowProcess"/>
    <dgm:cxn modelId="{4D92E452-1696-4D75-BE96-909B2BF6F083}" type="presParOf" srcId="{069638B7-34BF-49F4-9DDA-0EA884EA20DF}" destId="{BC3407B5-4238-41CE-8BC2-ED11AA9EABCE}" srcOrd="9" destOrd="0" presId="urn:microsoft.com/office/officeart/2009/layout/CircleArrow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938A039-5587-49A4-B35B-E440C8EE2F15}">
      <dsp:nvSpPr>
        <dsp:cNvPr id="0" name=""/>
        <dsp:cNvSpPr/>
      </dsp:nvSpPr>
      <dsp:spPr>
        <a:xfrm>
          <a:off x="1263500" y="0"/>
          <a:ext cx="2027128" cy="2027230"/>
        </a:xfrm>
        <a:prstGeom prst="circularArrow">
          <a:avLst>
            <a:gd name="adj1" fmla="val 10980"/>
            <a:gd name="adj2" fmla="val 1142322"/>
            <a:gd name="adj3" fmla="val 4500000"/>
            <a:gd name="adj4" fmla="val 10800000"/>
            <a:gd name="adj5" fmla="val 125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FB2415-C511-4FA3-8E4C-F1D49BB90E59}">
      <dsp:nvSpPr>
        <dsp:cNvPr id="0" name=""/>
        <dsp:cNvSpPr/>
      </dsp:nvSpPr>
      <dsp:spPr>
        <a:xfrm>
          <a:off x="1711058" y="734200"/>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Iesniegums</a:t>
          </a:r>
          <a:endParaRPr lang="en-US" sz="1200" kern="1200">
            <a:latin typeface="Times New Roman" panose="02020603050405020304" pitchFamily="18" charset="0"/>
            <a:cs typeface="Times New Roman" panose="02020603050405020304" pitchFamily="18" charset="0"/>
          </a:endParaRPr>
        </a:p>
      </dsp:txBody>
      <dsp:txXfrm>
        <a:off x="1711058" y="734200"/>
        <a:ext cx="1131252" cy="565373"/>
      </dsp:txXfrm>
    </dsp:sp>
    <dsp:sp modelId="{70E9CD9E-6787-4B18-9E60-924692B2A754}">
      <dsp:nvSpPr>
        <dsp:cNvPr id="0" name=""/>
        <dsp:cNvSpPr/>
      </dsp:nvSpPr>
      <dsp:spPr>
        <a:xfrm>
          <a:off x="700345" y="1164774"/>
          <a:ext cx="2027128" cy="2027230"/>
        </a:xfrm>
        <a:prstGeom prst="leftCircularArrow">
          <a:avLst>
            <a:gd name="adj1" fmla="val 10980"/>
            <a:gd name="adj2" fmla="val 1142322"/>
            <a:gd name="adj3" fmla="val 6300000"/>
            <a:gd name="adj4" fmla="val 18900000"/>
            <a:gd name="adj5" fmla="val 125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A475C6A-5AF8-4F4B-AEE0-9505F72193C3}">
      <dsp:nvSpPr>
        <dsp:cNvPr id="0" name=""/>
        <dsp:cNvSpPr/>
      </dsp:nvSpPr>
      <dsp:spPr>
        <a:xfrm>
          <a:off x="1145622" y="1901591"/>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Izskatīšanas process</a:t>
          </a:r>
          <a:endParaRPr lang="en-US" sz="1200" kern="1200">
            <a:latin typeface="Times New Roman" panose="02020603050405020304" pitchFamily="18" charset="0"/>
            <a:cs typeface="Times New Roman" panose="02020603050405020304" pitchFamily="18" charset="0"/>
          </a:endParaRPr>
        </a:p>
      </dsp:txBody>
      <dsp:txXfrm>
        <a:off x="1145622" y="1901591"/>
        <a:ext cx="1131252" cy="565373"/>
      </dsp:txXfrm>
    </dsp:sp>
    <dsp:sp modelId="{F86347DB-5444-4DD1-A503-9C91268C5CDF}">
      <dsp:nvSpPr>
        <dsp:cNvPr id="0" name=""/>
        <dsp:cNvSpPr/>
      </dsp:nvSpPr>
      <dsp:spPr>
        <a:xfrm>
          <a:off x="1263500" y="2334783"/>
          <a:ext cx="2027128" cy="2027230"/>
        </a:xfrm>
        <a:prstGeom prst="circularArrow">
          <a:avLst>
            <a:gd name="adj1" fmla="val 10980"/>
            <a:gd name="adj2" fmla="val 1142322"/>
            <a:gd name="adj3" fmla="val 4500000"/>
            <a:gd name="adj4" fmla="val 13500000"/>
            <a:gd name="adj5" fmla="val 12500"/>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56308B8-9F41-477D-99E9-AA0C59836F42}">
      <dsp:nvSpPr>
        <dsp:cNvPr id="0" name=""/>
        <dsp:cNvSpPr/>
      </dsp:nvSpPr>
      <dsp:spPr>
        <a:xfrm>
          <a:off x="1711058" y="3068329"/>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Pozitīvo atzinumu saraksts</a:t>
          </a:r>
          <a:endParaRPr lang="en-US" sz="1200" kern="1200">
            <a:latin typeface="Times New Roman" panose="02020603050405020304" pitchFamily="18" charset="0"/>
            <a:cs typeface="Times New Roman" panose="02020603050405020304" pitchFamily="18" charset="0"/>
          </a:endParaRPr>
        </a:p>
      </dsp:txBody>
      <dsp:txXfrm>
        <a:off x="1711058" y="3068329"/>
        <a:ext cx="1131252" cy="565373"/>
      </dsp:txXfrm>
    </dsp:sp>
    <dsp:sp modelId="{30FB3231-51EF-49F0-B7A5-0F715C1CD634}">
      <dsp:nvSpPr>
        <dsp:cNvPr id="0" name=""/>
        <dsp:cNvSpPr/>
      </dsp:nvSpPr>
      <dsp:spPr>
        <a:xfrm>
          <a:off x="700345" y="3501520"/>
          <a:ext cx="2027128" cy="2027230"/>
        </a:xfrm>
        <a:prstGeom prst="leftCircularArrow">
          <a:avLst>
            <a:gd name="adj1" fmla="val 10980"/>
            <a:gd name="adj2" fmla="val 1142322"/>
            <a:gd name="adj3" fmla="val 6300000"/>
            <a:gd name="adj4" fmla="val 18900000"/>
            <a:gd name="adj5" fmla="val 125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A43F6FE-F30A-4142-8E28-63D093228090}">
      <dsp:nvSpPr>
        <dsp:cNvPr id="0" name=""/>
        <dsp:cNvSpPr/>
      </dsp:nvSpPr>
      <dsp:spPr>
        <a:xfrm>
          <a:off x="1145622" y="4235720"/>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Izvērtēšana komisijā</a:t>
          </a:r>
          <a:endParaRPr lang="en-US" sz="1200" kern="1200">
            <a:latin typeface="Times New Roman" panose="02020603050405020304" pitchFamily="18" charset="0"/>
            <a:cs typeface="Times New Roman" panose="02020603050405020304" pitchFamily="18" charset="0"/>
          </a:endParaRPr>
        </a:p>
      </dsp:txBody>
      <dsp:txXfrm>
        <a:off x="1145622" y="4235720"/>
        <a:ext cx="1131252" cy="565373"/>
      </dsp:txXfrm>
    </dsp:sp>
    <dsp:sp modelId="{2688A73D-3A1A-4CCC-8B84-BA03E1963139}">
      <dsp:nvSpPr>
        <dsp:cNvPr id="0" name=""/>
        <dsp:cNvSpPr/>
      </dsp:nvSpPr>
      <dsp:spPr>
        <a:xfrm>
          <a:off x="1407616" y="4801094"/>
          <a:ext cx="1741558" cy="1742580"/>
        </a:xfrm>
        <a:prstGeom prst="blockArc">
          <a:avLst>
            <a:gd name="adj1" fmla="val 13500000"/>
            <a:gd name="adj2" fmla="val 10800000"/>
            <a:gd name="adj3" fmla="val 1274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3407B5-4238-41CE-8BC2-ED11AA9EABCE}">
      <dsp:nvSpPr>
        <dsp:cNvPr id="0" name=""/>
        <dsp:cNvSpPr/>
      </dsp:nvSpPr>
      <dsp:spPr>
        <a:xfrm>
          <a:off x="1711058" y="5403112"/>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lvl="0" algn="ctr" defTabSz="533400">
            <a:lnSpc>
              <a:spcPct val="90000"/>
            </a:lnSpc>
            <a:spcBef>
              <a:spcPct val="0"/>
            </a:spcBef>
            <a:spcAft>
              <a:spcPct val="35000"/>
            </a:spcAft>
          </a:pPr>
          <a:r>
            <a:rPr lang="lv-LV" sz="1200" kern="1200">
              <a:latin typeface="Times New Roman" panose="02020603050405020304" pitchFamily="18" charset="0"/>
              <a:cs typeface="Times New Roman" panose="02020603050405020304" pitchFamily="18" charset="0"/>
            </a:rPr>
            <a:t>Manipulāciju saraksts</a:t>
          </a:r>
          <a:endParaRPr lang="en-US" sz="1200" kern="1200">
            <a:latin typeface="Times New Roman" panose="02020603050405020304" pitchFamily="18" charset="0"/>
            <a:cs typeface="Times New Roman" panose="02020603050405020304" pitchFamily="18" charset="0"/>
          </a:endParaRPr>
        </a:p>
      </dsp:txBody>
      <dsp:txXfrm>
        <a:off x="1711058" y="5403112"/>
        <a:ext cx="1131252" cy="565373"/>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285750</xdr:colOff>
      <xdr:row>20</xdr:row>
      <xdr:rowOff>247650</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vetlana.Supulniece\Local%20Settings\Temporary%20Internet%20Files\Content.Outlook\J21U5MYL\LIC%20PP%20parrekins%20pec%202012%209m%20DB\LIC%20laboratorija\R0032%20-LIC%20darbs%20laboratorija%20citam%20ar%20palidz%20veidu%20AI%20311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mbulatoro_pakalpojumu_nodala\Planosana_2012\SAVA\!_Grozijumi%202012.gada%20laikaa\Egija_Grozijumi%20ar%2001.10.2012_NEPIENEMTIE\Apaksas%20SAVA%20rikojuma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sheetData sheetId="1"/>
      <sheetData sheetId="2"/>
      <sheetData sheetId="3">
        <row r="106">
          <cell r="A106" t="str">
            <v>Recover</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mnvd.gov.lv/lv/ligumpartneriem/ligumu-dokumenti/pakalpojumu-tarifi"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mnvd.gov.lv/lv/nvd-pakalpojumi/medicinas-pakalpojumu-ieklausana-un-tarifu-parrekinasan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vmnvd.gov.lv/uploads/files/5da488f303119.xlsx" TargetMode="External"/><Relationship Id="rId7" Type="http://schemas.openxmlformats.org/officeDocument/2006/relationships/comments" Target="../comments1.xml"/><Relationship Id="rId2" Type="http://schemas.openxmlformats.org/officeDocument/2006/relationships/hyperlink" Target="http://www.vmnvd.gov.lv/uploads/files/5cb48f00d7371.pdf" TargetMode="External"/><Relationship Id="rId1" Type="http://schemas.openxmlformats.org/officeDocument/2006/relationships/hyperlink" Target="http://www.vmnvd.gov.lv/uploads/files/5cb48f12b5e83.xlsx"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www.vmnvd.gov.lv/uploads/files/5da48979378be.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vmnvd.gov.lv/uploads/files/5da488f303119.xlsx" TargetMode="External"/><Relationship Id="rId2" Type="http://schemas.openxmlformats.org/officeDocument/2006/relationships/hyperlink" Target="http://www.vmnvd.gov.lv/uploads/files/5cb48f00d7371.pdf" TargetMode="External"/><Relationship Id="rId1" Type="http://schemas.openxmlformats.org/officeDocument/2006/relationships/hyperlink" Target="http://www.vmnvd.gov.lv/uploads/files/5cb48f12b5e83.xlsx" TargetMode="External"/><Relationship Id="rId5" Type="http://schemas.openxmlformats.org/officeDocument/2006/relationships/printerSettings" Target="../printerSettings/printerSettings4.bin"/><Relationship Id="rId4" Type="http://schemas.openxmlformats.org/officeDocument/2006/relationships/hyperlink" Target="http://www.vmnvd.gov.lv/uploads/files/5da48979378be.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vmnvd.gov.lv/uploads/files/5da488f303119.xlsx" TargetMode="External"/><Relationship Id="rId2" Type="http://schemas.openxmlformats.org/officeDocument/2006/relationships/hyperlink" Target="http://www.vmnvd.gov.lv/uploads/files/5cb48f00d7371.pdf" TargetMode="External"/><Relationship Id="rId1" Type="http://schemas.openxmlformats.org/officeDocument/2006/relationships/hyperlink" Target="http://www.vmnvd.gov.lv/uploads/files/5cb48f12b5e83.xlsx" TargetMode="External"/><Relationship Id="rId5" Type="http://schemas.openxmlformats.org/officeDocument/2006/relationships/printerSettings" Target="../printerSettings/printerSettings5.bin"/><Relationship Id="rId4" Type="http://schemas.openxmlformats.org/officeDocument/2006/relationships/hyperlink" Target="http://www.vmnvd.gov.lv/uploads/files/5da48979378b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D24"/>
  <sheetViews>
    <sheetView showGridLines="0" workbookViewId="0">
      <selection activeCell="A22" sqref="A22"/>
    </sheetView>
  </sheetViews>
  <sheetFormatPr defaultRowHeight="15" x14ac:dyDescent="0.25"/>
  <cols>
    <col min="1" max="1" width="55.5703125" style="46" customWidth="1"/>
    <col min="2" max="2" width="73" style="46" customWidth="1"/>
    <col min="3" max="3" width="75.140625" style="46" customWidth="1"/>
    <col min="4" max="16384" width="9.140625" style="46"/>
  </cols>
  <sheetData>
    <row r="2" spans="2:4" ht="24.75" customHeight="1" x14ac:dyDescent="0.25">
      <c r="B2" s="119" t="s">
        <v>198</v>
      </c>
    </row>
    <row r="3" spans="2:4" ht="24.75" customHeight="1" x14ac:dyDescent="0.25">
      <c r="B3" s="119"/>
    </row>
    <row r="4" spans="2:4" ht="30" customHeight="1" x14ac:dyDescent="0.25">
      <c r="B4" s="72" t="s">
        <v>171</v>
      </c>
    </row>
    <row r="5" spans="2:4" ht="33.75" customHeight="1" x14ac:dyDescent="0.25">
      <c r="B5" s="57" t="s">
        <v>134</v>
      </c>
      <c r="D5" s="46" t="s">
        <v>14</v>
      </c>
    </row>
    <row r="6" spans="2:4" ht="24" customHeight="1" x14ac:dyDescent="0.25"/>
    <row r="7" spans="2:4" ht="24.75" customHeight="1" x14ac:dyDescent="0.25">
      <c r="B7" s="56"/>
    </row>
    <row r="8" spans="2:4" ht="12" customHeight="1" x14ac:dyDescent="0.25">
      <c r="B8" s="73"/>
    </row>
    <row r="9" spans="2:4" ht="49.5" customHeight="1" x14ac:dyDescent="0.25">
      <c r="B9" s="59" t="s">
        <v>224</v>
      </c>
    </row>
    <row r="10" spans="2:4" ht="24" customHeight="1" x14ac:dyDescent="0.25">
      <c r="B10" s="58" t="s">
        <v>136</v>
      </c>
    </row>
    <row r="11" spans="2:4" ht="31.5" x14ac:dyDescent="0.25">
      <c r="B11" s="59" t="s">
        <v>229</v>
      </c>
    </row>
    <row r="12" spans="2:4" ht="21.75" customHeight="1" x14ac:dyDescent="0.25">
      <c r="B12" s="58" t="s">
        <v>135</v>
      </c>
    </row>
    <row r="13" spans="2:4" ht="17.25" customHeight="1" x14ac:dyDescent="0.25">
      <c r="B13" s="59" t="s">
        <v>162</v>
      </c>
    </row>
    <row r="14" spans="2:4" ht="24" customHeight="1" x14ac:dyDescent="0.25">
      <c r="B14" s="58" t="s">
        <v>138</v>
      </c>
    </row>
    <row r="15" spans="2:4" ht="45.75" customHeight="1" x14ac:dyDescent="0.25">
      <c r="B15" s="70"/>
    </row>
    <row r="16" spans="2:4" ht="24" customHeight="1" x14ac:dyDescent="0.25"/>
    <row r="17" spans="1:2" ht="15.75" customHeight="1" x14ac:dyDescent="0.25">
      <c r="B17" s="59" t="s">
        <v>197</v>
      </c>
    </row>
    <row r="18" spans="1:2" x14ac:dyDescent="0.25">
      <c r="B18" s="58" t="s">
        <v>196</v>
      </c>
    </row>
    <row r="19" spans="1:2" ht="17.25" customHeight="1" x14ac:dyDescent="0.25"/>
    <row r="20" spans="1:2" ht="24" customHeight="1" x14ac:dyDescent="0.25">
      <c r="B20" s="71"/>
    </row>
    <row r="21" spans="1:2" ht="26.25" customHeight="1" x14ac:dyDescent="0.25"/>
    <row r="22" spans="1:2" ht="14.25" customHeight="1" x14ac:dyDescent="0.25">
      <c r="A22" s="76" t="s">
        <v>361</v>
      </c>
    </row>
    <row r="23" spans="1:2" x14ac:dyDescent="0.25">
      <c r="A23" s="76" t="s">
        <v>192</v>
      </c>
    </row>
    <row r="24" spans="1:2" ht="15" customHeight="1" x14ac:dyDescent="0.25"/>
  </sheetData>
  <mergeCells count="1">
    <mergeCell ref="B2:B3"/>
  </mergeCells>
  <hyperlinks>
    <hyperlink ref="B5" location="'Izskatīšanas procesā'!A1" display="Skatīt darblapu &quot;Izskatīšanas procesā&quot;"/>
    <hyperlink ref="B10" location="'Jaunas manipulācijas'!A1" display="Skatīt darbplapu &quot;Jaunas manipulācijas&quot;"/>
    <hyperlink ref="B12" location="'Pārrēķinātas manipulācijas'!A1" display="Skatīt darblapu &quot;Pārrēķinātas manipulācijas&quot;"/>
    <hyperlink ref="B14" location="'Citas izmaiņas'!A1" display="Skatīt darbplapu &quot;Citas izmaiņas&quot;"/>
    <hyperlink ref="B18" r:id="rId1" display="Skatīt manipulāciju sarakstu"/>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I42"/>
  <sheetViews>
    <sheetView showGridLines="0" tabSelected="1" zoomScale="90" zoomScaleNormal="90" workbookViewId="0">
      <selection activeCell="H46" sqref="H46"/>
    </sheetView>
  </sheetViews>
  <sheetFormatPr defaultRowHeight="15" x14ac:dyDescent="0.25"/>
  <cols>
    <col min="1" max="1" width="1.85546875" style="46" customWidth="1"/>
    <col min="2" max="2" width="9.140625" style="46"/>
    <col min="3" max="3" width="11.85546875" style="46" customWidth="1"/>
    <col min="4" max="4" width="46.28515625" style="46" customWidth="1"/>
    <col min="5" max="5" width="22" style="46" customWidth="1"/>
    <col min="6" max="6" width="13.5703125" style="46" customWidth="1"/>
    <col min="7" max="7" width="118.5703125" style="46" customWidth="1"/>
    <col min="8" max="8" width="23.28515625" style="46" customWidth="1"/>
    <col min="9" max="16384" width="9.140625" style="46"/>
  </cols>
  <sheetData>
    <row r="1" spans="2:9" ht="8.25" customHeight="1" x14ac:dyDescent="0.25"/>
    <row r="2" spans="2:9" ht="36" customHeight="1" x14ac:dyDescent="0.25">
      <c r="B2" s="120" t="s">
        <v>194</v>
      </c>
      <c r="C2" s="120"/>
      <c r="D2" s="120"/>
      <c r="E2" s="120"/>
      <c r="F2" s="120"/>
      <c r="G2" s="120"/>
      <c r="H2" s="120"/>
    </row>
    <row r="3" spans="2:9" ht="16.5" customHeight="1" x14ac:dyDescent="0.25">
      <c r="B3" s="78"/>
      <c r="C3" s="121" t="s">
        <v>201</v>
      </c>
      <c r="D3" s="121"/>
      <c r="E3" s="78"/>
      <c r="F3" s="78"/>
      <c r="G3" s="78"/>
      <c r="H3" s="78"/>
    </row>
    <row r="4" spans="2:9" ht="35.25" customHeight="1" x14ac:dyDescent="0.25">
      <c r="B4" s="125" t="s">
        <v>193</v>
      </c>
      <c r="C4" s="125"/>
      <c r="D4" s="125"/>
      <c r="E4" s="125"/>
      <c r="F4" s="125"/>
      <c r="G4" s="125"/>
      <c r="H4" s="125"/>
    </row>
    <row r="5" spans="2:9" ht="15.75" x14ac:dyDescent="0.25">
      <c r="B5" s="80"/>
      <c r="C5" s="122" t="s">
        <v>175</v>
      </c>
      <c r="D5" s="122"/>
      <c r="E5" s="122"/>
      <c r="F5" s="122"/>
      <c r="G5" s="122"/>
      <c r="H5" s="79"/>
    </row>
    <row r="6" spans="2:9" s="77" customFormat="1" ht="37.5" customHeight="1" x14ac:dyDescent="0.25">
      <c r="B6" s="80"/>
      <c r="C6" s="122" t="s">
        <v>176</v>
      </c>
      <c r="D6" s="122"/>
      <c r="E6" s="122"/>
      <c r="F6" s="122"/>
      <c r="G6" s="122"/>
      <c r="H6" s="79"/>
    </row>
    <row r="7" spans="2:9" ht="36" customHeight="1" x14ac:dyDescent="0.25">
      <c r="B7" s="138" t="s">
        <v>171</v>
      </c>
      <c r="C7" s="138"/>
      <c r="D7" s="138"/>
      <c r="E7" s="138"/>
      <c r="F7" s="138"/>
      <c r="G7" s="138"/>
      <c r="H7" s="138"/>
    </row>
    <row r="8" spans="2:9" ht="30" customHeight="1" x14ac:dyDescent="0.25">
      <c r="B8" s="60" t="s">
        <v>88</v>
      </c>
      <c r="C8" s="60" t="s">
        <v>70</v>
      </c>
      <c r="D8" s="60" t="s">
        <v>112</v>
      </c>
      <c r="E8" s="60" t="s">
        <v>163</v>
      </c>
      <c r="F8" s="60" t="s">
        <v>0</v>
      </c>
      <c r="G8" s="60" t="s">
        <v>164</v>
      </c>
      <c r="H8" s="60" t="s">
        <v>172</v>
      </c>
    </row>
    <row r="9" spans="2:9" ht="45" x14ac:dyDescent="0.25">
      <c r="B9" s="47">
        <v>1</v>
      </c>
      <c r="C9" s="49" t="s">
        <v>352</v>
      </c>
      <c r="D9" s="116" t="s">
        <v>353</v>
      </c>
      <c r="E9" s="48" t="s">
        <v>54</v>
      </c>
      <c r="F9" s="41"/>
      <c r="G9" s="42" t="s">
        <v>360</v>
      </c>
      <c r="H9" s="68" t="s">
        <v>312</v>
      </c>
    </row>
    <row r="10" spans="2:9" ht="90" x14ac:dyDescent="0.25">
      <c r="B10" s="47">
        <v>2</v>
      </c>
      <c r="C10" s="49" t="s">
        <v>335</v>
      </c>
      <c r="D10" s="116" t="s">
        <v>334</v>
      </c>
      <c r="E10" s="68" t="s">
        <v>120</v>
      </c>
      <c r="F10" s="41" t="s">
        <v>268</v>
      </c>
      <c r="G10" s="42" t="s">
        <v>216</v>
      </c>
      <c r="H10" s="68" t="s">
        <v>173</v>
      </c>
    </row>
    <row r="11" spans="2:9" ht="90" x14ac:dyDescent="0.25">
      <c r="B11" s="47">
        <v>3</v>
      </c>
      <c r="C11" s="49" t="s">
        <v>335</v>
      </c>
      <c r="D11" s="109" t="s">
        <v>334</v>
      </c>
      <c r="E11" s="68" t="s">
        <v>120</v>
      </c>
      <c r="F11" s="41" t="s">
        <v>269</v>
      </c>
      <c r="G11" s="42" t="s">
        <v>217</v>
      </c>
      <c r="H11" s="68" t="s">
        <v>173</v>
      </c>
    </row>
    <row r="12" spans="2:9" ht="90" x14ac:dyDescent="0.25">
      <c r="B12" s="47">
        <v>4</v>
      </c>
      <c r="C12" s="49" t="s">
        <v>335</v>
      </c>
      <c r="D12" s="109" t="s">
        <v>334</v>
      </c>
      <c r="E12" s="68" t="s">
        <v>120</v>
      </c>
      <c r="F12" s="144" t="s">
        <v>270</v>
      </c>
      <c r="G12" s="42" t="s">
        <v>218</v>
      </c>
      <c r="H12" s="68" t="s">
        <v>173</v>
      </c>
    </row>
    <row r="13" spans="2:9" ht="90" x14ac:dyDescent="0.25">
      <c r="B13" s="47">
        <v>5</v>
      </c>
      <c r="C13" s="49" t="s">
        <v>335</v>
      </c>
      <c r="D13" s="109" t="s">
        <v>334</v>
      </c>
      <c r="E13" s="68" t="s">
        <v>120</v>
      </c>
      <c r="F13" s="145"/>
      <c r="G13" s="42" t="s">
        <v>219</v>
      </c>
      <c r="H13" s="68" t="s">
        <v>173</v>
      </c>
    </row>
    <row r="14" spans="2:9" ht="45" x14ac:dyDescent="0.25">
      <c r="B14" s="47">
        <v>6</v>
      </c>
      <c r="C14" s="49" t="s">
        <v>332</v>
      </c>
      <c r="D14" s="109" t="s">
        <v>131</v>
      </c>
      <c r="E14" s="48" t="s">
        <v>32</v>
      </c>
      <c r="F14" s="48"/>
      <c r="G14" s="111" t="s">
        <v>333</v>
      </c>
      <c r="H14" s="68" t="s">
        <v>312</v>
      </c>
    </row>
    <row r="15" spans="2:9" ht="30" customHeight="1" x14ac:dyDescent="0.25">
      <c r="B15" s="47">
        <v>7</v>
      </c>
      <c r="C15" s="49">
        <v>43728</v>
      </c>
      <c r="D15" s="105" t="s">
        <v>309</v>
      </c>
      <c r="E15" s="105" t="s">
        <v>37</v>
      </c>
      <c r="F15" s="48"/>
      <c r="G15" s="103" t="s">
        <v>311</v>
      </c>
      <c r="H15" s="106" t="s">
        <v>312</v>
      </c>
    </row>
    <row r="16" spans="2:9" ht="60" x14ac:dyDescent="0.25">
      <c r="B16" s="47">
        <v>8</v>
      </c>
      <c r="C16" s="49">
        <v>43728</v>
      </c>
      <c r="D16" s="106" t="s">
        <v>309</v>
      </c>
      <c r="E16" s="106" t="s">
        <v>310</v>
      </c>
      <c r="F16" s="48"/>
      <c r="G16" s="103" t="s">
        <v>331</v>
      </c>
      <c r="H16" s="106" t="s">
        <v>312</v>
      </c>
      <c r="I16" s="108"/>
    </row>
    <row r="17" spans="2:8" ht="30" customHeight="1" x14ac:dyDescent="0.25">
      <c r="B17" s="47">
        <v>9</v>
      </c>
      <c r="C17" s="49">
        <v>43721</v>
      </c>
      <c r="D17" s="105" t="s">
        <v>306</v>
      </c>
      <c r="E17" s="68" t="s">
        <v>43</v>
      </c>
      <c r="F17" s="48"/>
      <c r="G17" s="104" t="s">
        <v>308</v>
      </c>
      <c r="H17" s="107" t="s">
        <v>71</v>
      </c>
    </row>
    <row r="18" spans="2:8" ht="30" customHeight="1" x14ac:dyDescent="0.25">
      <c r="B18" s="47">
        <v>10</v>
      </c>
      <c r="C18" s="49">
        <v>43721</v>
      </c>
      <c r="D18" s="105" t="s">
        <v>306</v>
      </c>
      <c r="E18" s="68" t="s">
        <v>43</v>
      </c>
      <c r="F18" s="48"/>
      <c r="G18" s="104" t="s">
        <v>307</v>
      </c>
      <c r="H18" s="107" t="s">
        <v>71</v>
      </c>
    </row>
    <row r="19" spans="2:8" ht="30" customHeight="1" x14ac:dyDescent="0.25">
      <c r="B19" s="47">
        <v>11</v>
      </c>
      <c r="C19" s="49">
        <v>43678</v>
      </c>
      <c r="D19" s="48" t="s">
        <v>114</v>
      </c>
      <c r="E19" s="48" t="s">
        <v>259</v>
      </c>
      <c r="F19" s="48"/>
      <c r="G19" s="90" t="s">
        <v>260</v>
      </c>
      <c r="H19" s="68" t="s">
        <v>71</v>
      </c>
    </row>
    <row r="20" spans="2:8" ht="30" customHeight="1" x14ac:dyDescent="0.25">
      <c r="B20" s="47">
        <v>12</v>
      </c>
      <c r="C20" s="49">
        <v>43661</v>
      </c>
      <c r="D20" s="48" t="s">
        <v>249</v>
      </c>
      <c r="E20" s="48" t="s">
        <v>54</v>
      </c>
      <c r="F20" s="48" t="s">
        <v>251</v>
      </c>
      <c r="G20" s="88" t="s">
        <v>252</v>
      </c>
      <c r="H20" s="68" t="s">
        <v>173</v>
      </c>
    </row>
    <row r="21" spans="2:8" ht="45" x14ac:dyDescent="0.25">
      <c r="B21" s="47">
        <v>13</v>
      </c>
      <c r="C21" s="49">
        <v>43656</v>
      </c>
      <c r="D21" s="48" t="s">
        <v>249</v>
      </c>
      <c r="E21" s="48" t="s">
        <v>250</v>
      </c>
      <c r="F21" s="48" t="s">
        <v>253</v>
      </c>
      <c r="G21" s="88" t="s">
        <v>254</v>
      </c>
      <c r="H21" s="68" t="s">
        <v>173</v>
      </c>
    </row>
    <row r="22" spans="2:8" ht="30" x14ac:dyDescent="0.25">
      <c r="B22" s="47">
        <v>14</v>
      </c>
      <c r="C22" s="49">
        <v>43619</v>
      </c>
      <c r="D22" s="48" t="s">
        <v>129</v>
      </c>
      <c r="E22" s="48" t="s">
        <v>123</v>
      </c>
      <c r="F22" s="48"/>
      <c r="G22" s="17" t="s">
        <v>130</v>
      </c>
      <c r="H22" s="43" t="s">
        <v>71</v>
      </c>
    </row>
    <row r="23" spans="2:8" ht="30" x14ac:dyDescent="0.25">
      <c r="B23" s="47">
        <v>15</v>
      </c>
      <c r="C23" s="49">
        <v>43536</v>
      </c>
      <c r="D23" s="48" t="s">
        <v>118</v>
      </c>
      <c r="E23" s="48" t="s">
        <v>123</v>
      </c>
      <c r="F23" s="48" t="s">
        <v>177</v>
      </c>
      <c r="G23" s="17" t="s">
        <v>179</v>
      </c>
      <c r="H23" s="68" t="s">
        <v>173</v>
      </c>
    </row>
    <row r="24" spans="2:8" ht="45" x14ac:dyDescent="0.25">
      <c r="B24" s="47">
        <v>16</v>
      </c>
      <c r="C24" s="49">
        <v>43536</v>
      </c>
      <c r="D24" s="48" t="s">
        <v>118</v>
      </c>
      <c r="E24" s="48" t="s">
        <v>123</v>
      </c>
      <c r="F24" s="48" t="s">
        <v>178</v>
      </c>
      <c r="G24" s="17" t="s">
        <v>180</v>
      </c>
      <c r="H24" s="68" t="s">
        <v>173</v>
      </c>
    </row>
    <row r="25" spans="2:8" ht="45" x14ac:dyDescent="0.25">
      <c r="B25" s="47">
        <v>17</v>
      </c>
      <c r="C25" s="49">
        <v>43536</v>
      </c>
      <c r="D25" s="48" t="s">
        <v>118</v>
      </c>
      <c r="E25" s="48" t="s">
        <v>123</v>
      </c>
      <c r="F25" s="48" t="s">
        <v>181</v>
      </c>
      <c r="G25" s="17" t="s">
        <v>183</v>
      </c>
      <c r="H25" s="68" t="s">
        <v>173</v>
      </c>
    </row>
    <row r="26" spans="2:8" ht="45" x14ac:dyDescent="0.25">
      <c r="B26" s="47">
        <v>18</v>
      </c>
      <c r="C26" s="49">
        <v>43536</v>
      </c>
      <c r="D26" s="48" t="s">
        <v>118</v>
      </c>
      <c r="E26" s="48" t="s">
        <v>123</v>
      </c>
      <c r="F26" s="48" t="s">
        <v>182</v>
      </c>
      <c r="G26" s="17" t="s">
        <v>184</v>
      </c>
      <c r="H26" s="68" t="s">
        <v>173</v>
      </c>
    </row>
    <row r="27" spans="2:8" x14ac:dyDescent="0.25">
      <c r="B27" s="47">
        <v>19</v>
      </c>
      <c r="C27" s="49">
        <v>43536</v>
      </c>
      <c r="D27" s="48" t="s">
        <v>118</v>
      </c>
      <c r="E27" s="48" t="s">
        <v>123</v>
      </c>
      <c r="F27" s="48"/>
      <c r="G27" s="17" t="s">
        <v>126</v>
      </c>
      <c r="H27" s="43" t="s">
        <v>71</v>
      </c>
    </row>
    <row r="28" spans="2:8" x14ac:dyDescent="0.25">
      <c r="B28" s="47">
        <v>20</v>
      </c>
      <c r="C28" s="49">
        <v>43536</v>
      </c>
      <c r="D28" s="48" t="s">
        <v>118</v>
      </c>
      <c r="E28" s="48" t="s">
        <v>123</v>
      </c>
      <c r="F28" s="48"/>
      <c r="G28" s="17" t="s">
        <v>125</v>
      </c>
      <c r="H28" s="43" t="s">
        <v>71</v>
      </c>
    </row>
    <row r="29" spans="2:8" x14ac:dyDescent="0.25">
      <c r="B29" s="47">
        <v>21</v>
      </c>
      <c r="C29" s="49">
        <v>43536</v>
      </c>
      <c r="D29" s="48" t="s">
        <v>118</v>
      </c>
      <c r="E29" s="48" t="s">
        <v>123</v>
      </c>
      <c r="F29" s="48"/>
      <c r="G29" s="17" t="s">
        <v>124</v>
      </c>
      <c r="H29" s="43" t="s">
        <v>71</v>
      </c>
    </row>
    <row r="30" spans="2:8" ht="45" x14ac:dyDescent="0.25">
      <c r="B30" s="47">
        <v>22</v>
      </c>
      <c r="C30" s="49">
        <v>43514</v>
      </c>
      <c r="D30" s="48" t="s">
        <v>118</v>
      </c>
      <c r="E30" s="48" t="s">
        <v>12</v>
      </c>
      <c r="F30" s="48"/>
      <c r="G30" s="17" t="s">
        <v>119</v>
      </c>
      <c r="H30" s="43" t="s">
        <v>71</v>
      </c>
    </row>
    <row r="31" spans="2:8" ht="30" x14ac:dyDescent="0.25">
      <c r="B31" s="47">
        <v>23</v>
      </c>
      <c r="C31" s="49">
        <v>43500</v>
      </c>
      <c r="D31" s="48" t="s">
        <v>116</v>
      </c>
      <c r="E31" s="48" t="s">
        <v>117</v>
      </c>
      <c r="F31" s="48" t="s">
        <v>264</v>
      </c>
      <c r="G31" s="17" t="s">
        <v>263</v>
      </c>
      <c r="H31" s="68" t="s">
        <v>173</v>
      </c>
    </row>
    <row r="33" spans="2:8" ht="36.75" customHeight="1" x14ac:dyDescent="0.25">
      <c r="B33" s="139" t="s">
        <v>174</v>
      </c>
      <c r="C33" s="139"/>
      <c r="D33" s="139"/>
      <c r="E33" s="139"/>
      <c r="F33" s="139"/>
      <c r="G33" s="139"/>
      <c r="H33" s="139"/>
    </row>
    <row r="34" spans="2:8" ht="30" customHeight="1" x14ac:dyDescent="0.25">
      <c r="B34" s="60" t="s">
        <v>88</v>
      </c>
      <c r="C34" s="140" t="s">
        <v>112</v>
      </c>
      <c r="D34" s="141"/>
      <c r="E34" s="60" t="s">
        <v>163</v>
      </c>
      <c r="F34" s="140" t="s">
        <v>189</v>
      </c>
      <c r="G34" s="141"/>
      <c r="H34" s="60" t="s">
        <v>113</v>
      </c>
    </row>
    <row r="35" spans="2:8" ht="60" customHeight="1" x14ac:dyDescent="0.25">
      <c r="B35" s="31">
        <v>1</v>
      </c>
      <c r="C35" s="123" t="s">
        <v>355</v>
      </c>
      <c r="D35" s="124"/>
      <c r="E35" s="128" t="s">
        <v>250</v>
      </c>
      <c r="F35" s="130" t="s">
        <v>343</v>
      </c>
      <c r="G35" s="131"/>
      <c r="H35" s="128" t="s">
        <v>71</v>
      </c>
    </row>
    <row r="36" spans="2:8" ht="60" customHeight="1" x14ac:dyDescent="0.25">
      <c r="B36" s="31">
        <v>2</v>
      </c>
      <c r="C36" s="126" t="s">
        <v>354</v>
      </c>
      <c r="D36" s="127"/>
      <c r="E36" s="129"/>
      <c r="F36" s="132"/>
      <c r="G36" s="133"/>
      <c r="H36" s="129"/>
    </row>
    <row r="37" spans="2:8" ht="60" customHeight="1" x14ac:dyDescent="0.25">
      <c r="B37" s="31">
        <v>3</v>
      </c>
      <c r="C37" s="123" t="s">
        <v>356</v>
      </c>
      <c r="D37" s="124"/>
      <c r="E37" s="117" t="s">
        <v>357</v>
      </c>
      <c r="F37" s="134" t="s">
        <v>358</v>
      </c>
      <c r="G37" s="135"/>
      <c r="H37" s="118" t="s">
        <v>359</v>
      </c>
    </row>
    <row r="38" spans="2:8" ht="15" customHeight="1" x14ac:dyDescent="0.25">
      <c r="B38" s="31">
        <v>4</v>
      </c>
      <c r="C38" s="123" t="s">
        <v>341</v>
      </c>
      <c r="D38" s="124"/>
      <c r="E38" s="68" t="s">
        <v>258</v>
      </c>
      <c r="F38" s="142" t="s">
        <v>342</v>
      </c>
      <c r="G38" s="143"/>
      <c r="H38" s="68" t="s">
        <v>258</v>
      </c>
    </row>
    <row r="39" spans="2:8" ht="79.5" customHeight="1" x14ac:dyDescent="0.25">
      <c r="B39" s="31">
        <v>5</v>
      </c>
      <c r="C39" s="123" t="s">
        <v>247</v>
      </c>
      <c r="D39" s="124"/>
      <c r="E39" s="48" t="s">
        <v>79</v>
      </c>
      <c r="F39" s="142" t="s">
        <v>115</v>
      </c>
      <c r="G39" s="143"/>
      <c r="H39" s="68" t="s">
        <v>173</v>
      </c>
    </row>
    <row r="40" spans="2:8" ht="30" x14ac:dyDescent="0.25">
      <c r="B40" s="31">
        <v>6</v>
      </c>
      <c r="C40" s="123" t="s">
        <v>127</v>
      </c>
      <c r="D40" s="124"/>
      <c r="E40" s="48" t="s">
        <v>128</v>
      </c>
      <c r="F40" s="142" t="s">
        <v>346</v>
      </c>
      <c r="G40" s="143"/>
      <c r="H40" s="68" t="s">
        <v>345</v>
      </c>
    </row>
    <row r="41" spans="2:8" ht="79.5" customHeight="1" x14ac:dyDescent="0.25">
      <c r="B41" s="31">
        <v>7</v>
      </c>
      <c r="C41" s="123" t="s">
        <v>127</v>
      </c>
      <c r="D41" s="124"/>
      <c r="E41" s="48" t="s">
        <v>128</v>
      </c>
      <c r="F41" s="142" t="s">
        <v>344</v>
      </c>
      <c r="G41" s="143"/>
      <c r="H41" s="68" t="s">
        <v>312</v>
      </c>
    </row>
    <row r="42" spans="2:8" ht="15" customHeight="1" x14ac:dyDescent="0.25">
      <c r="B42" s="31">
        <v>8</v>
      </c>
      <c r="C42" s="136" t="s">
        <v>256</v>
      </c>
      <c r="D42" s="137"/>
      <c r="E42" s="68" t="s">
        <v>258</v>
      </c>
      <c r="F42" s="142" t="s">
        <v>257</v>
      </c>
      <c r="G42" s="143"/>
      <c r="H42" s="68" t="s">
        <v>258</v>
      </c>
    </row>
  </sheetData>
  <mergeCells count="27">
    <mergeCell ref="C42:D42"/>
    <mergeCell ref="B7:H7"/>
    <mergeCell ref="B33:H33"/>
    <mergeCell ref="C34:D34"/>
    <mergeCell ref="F34:G34"/>
    <mergeCell ref="F39:G39"/>
    <mergeCell ref="F42:G42"/>
    <mergeCell ref="C41:D41"/>
    <mergeCell ref="F41:G41"/>
    <mergeCell ref="F12:F13"/>
    <mergeCell ref="C38:D38"/>
    <mergeCell ref="F38:G38"/>
    <mergeCell ref="C35:D35"/>
    <mergeCell ref="C40:D40"/>
    <mergeCell ref="F40:G40"/>
    <mergeCell ref="B2:H2"/>
    <mergeCell ref="C3:D3"/>
    <mergeCell ref="C5:G5"/>
    <mergeCell ref="C6:G6"/>
    <mergeCell ref="C39:D39"/>
    <mergeCell ref="B4:H4"/>
    <mergeCell ref="C36:D36"/>
    <mergeCell ref="E35:E36"/>
    <mergeCell ref="F35:G36"/>
    <mergeCell ref="H35:H36"/>
    <mergeCell ref="C37:D37"/>
    <mergeCell ref="F37:G37"/>
  </mergeCells>
  <hyperlinks>
    <hyperlink ref="C5" location="'Izskatīšanas procesā'!B6" display="1. Jaunām un uz tarifa pārrēķinu iesniegtām esošām manipulācijām, kas Dienestā šobrīd tiek vērtētas"/>
    <hyperlink ref="C6" location="'Izskatīšanas procesā'!B37" display="2. Pakalpojumu tarifu grupām, pie kuru pārrēķina Dienests šobrīd strādā sadarbībā ar nozares speciālistiem"/>
    <hyperlink ref="C3" r:id="rId1" display="Skatīt iesnieguma pielikuma veidlapas paraugu"/>
    <hyperlink ref="C5:G5" location="'Izskatīšanas procesā'!B9" display="Skatīt &quot;Jaunas un uz tarifa pārrēķinu iesniegtas esošas manipulācijas, kas Dienestā šobrīd tiek vērtētas&quot;"/>
    <hyperlink ref="C6:G6" location="'Izskatīšanas procesā'!B35" display="Skatīt &quot;Pakalpojumu tarifu grupas, pie kuru pārrēķina Dienests šobrīd strādā sadarbībā ar nozares speciālistiem&quot;"/>
  </hyperlinks>
  <pageMargins left="0.25" right="0.25" top="0.75" bottom="0.75" header="0.3" footer="0.3"/>
  <pageSetup paperSize="9" scale="50" fitToHeight="0"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K260"/>
  <sheetViews>
    <sheetView showGridLines="0" zoomScale="90" zoomScaleNormal="90" workbookViewId="0">
      <pane ySplit="8" topLeftCell="A9" activePane="bottomLeft" state="frozen"/>
      <selection pane="bottomLeft" activeCell="D13" sqref="D13"/>
    </sheetView>
  </sheetViews>
  <sheetFormatPr defaultRowHeight="15" x14ac:dyDescent="0.25"/>
  <cols>
    <col min="1" max="1" width="1.42578125" style="1" customWidth="1"/>
    <col min="2" max="2" width="10.42578125" style="1" customWidth="1"/>
    <col min="3" max="3" width="12" style="9" customWidth="1"/>
    <col min="4" max="4" width="21.5703125" style="9" customWidth="1"/>
    <col min="5" max="5" width="64.140625" style="10" customWidth="1"/>
    <col min="6" max="6" width="15.28515625" style="9" customWidth="1"/>
    <col min="7" max="7" width="17.28515625" style="9" customWidth="1"/>
    <col min="8" max="8" width="20.5703125" style="11" customWidth="1"/>
    <col min="9" max="9" width="18.85546875" style="11" customWidth="1"/>
    <col min="10" max="10" width="51" style="11" customWidth="1"/>
    <col min="11" max="11" width="55.7109375" style="1" customWidth="1"/>
    <col min="12" max="16384" width="9.140625" style="1"/>
  </cols>
  <sheetData>
    <row r="1" spans="2:11" ht="8.25" customHeight="1" x14ac:dyDescent="0.25"/>
    <row r="2" spans="2:11" s="30" customFormat="1" ht="58.5" customHeight="1" x14ac:dyDescent="0.25">
      <c r="B2" s="152" t="s">
        <v>220</v>
      </c>
      <c r="C2" s="152"/>
      <c r="D2" s="152"/>
      <c r="E2" s="152"/>
      <c r="F2" s="152"/>
      <c r="G2" s="152"/>
      <c r="H2" s="152"/>
      <c r="I2" s="152"/>
      <c r="J2" s="152"/>
      <c r="K2" s="152"/>
    </row>
    <row r="3" spans="2:11" s="30" customFormat="1" ht="17.25" customHeight="1" x14ac:dyDescent="0.25">
      <c r="B3" s="84"/>
      <c r="C3" s="156" t="s">
        <v>222</v>
      </c>
      <c r="D3" s="156"/>
      <c r="E3" s="156"/>
      <c r="F3" s="84"/>
      <c r="G3" s="84"/>
      <c r="H3" s="84"/>
      <c r="I3" s="84"/>
      <c r="J3" s="84"/>
      <c r="K3" s="84"/>
    </row>
    <row r="4" spans="2:11" s="30" customFormat="1" ht="17.25" customHeight="1" x14ac:dyDescent="0.25">
      <c r="B4" s="84"/>
      <c r="C4" s="156" t="s">
        <v>223</v>
      </c>
      <c r="D4" s="156"/>
      <c r="E4" s="156"/>
      <c r="F4" s="84"/>
      <c r="G4" s="84"/>
      <c r="H4" s="84"/>
      <c r="I4" s="84"/>
      <c r="J4" s="84"/>
      <c r="K4" s="84"/>
    </row>
    <row r="5" spans="2:11" s="30" customFormat="1" ht="30.75" customHeight="1" x14ac:dyDescent="0.25">
      <c r="B5" s="153" t="s">
        <v>199</v>
      </c>
      <c r="C5" s="153"/>
      <c r="D5" s="153"/>
      <c r="E5" s="153"/>
      <c r="F5" s="153"/>
      <c r="G5" s="153"/>
      <c r="H5" s="153"/>
      <c r="I5" s="153"/>
      <c r="J5" s="153"/>
      <c r="K5" s="153"/>
    </row>
    <row r="6" spans="2:11" ht="32.25" customHeight="1" x14ac:dyDescent="0.25">
      <c r="B6" s="138" t="s">
        <v>224</v>
      </c>
      <c r="C6" s="138"/>
      <c r="D6" s="138"/>
      <c r="E6" s="138"/>
      <c r="F6" s="138"/>
      <c r="G6" s="138"/>
      <c r="H6" s="138"/>
      <c r="I6" s="138"/>
      <c r="J6" s="138"/>
      <c r="K6" s="138"/>
    </row>
    <row r="7" spans="2:11" s="30" customFormat="1" ht="20.25" customHeight="1" x14ac:dyDescent="0.25">
      <c r="B7" s="154" t="s">
        <v>88</v>
      </c>
      <c r="C7" s="154" t="s">
        <v>70</v>
      </c>
      <c r="D7" s="154" t="s">
        <v>163</v>
      </c>
      <c r="E7" s="157" t="s">
        <v>1</v>
      </c>
      <c r="F7" s="157" t="s">
        <v>2</v>
      </c>
      <c r="G7" s="154" t="s">
        <v>3</v>
      </c>
      <c r="H7" s="163" t="s">
        <v>161</v>
      </c>
      <c r="I7" s="163" t="s">
        <v>190</v>
      </c>
      <c r="J7" s="163" t="s">
        <v>191</v>
      </c>
      <c r="K7" s="163" t="s">
        <v>137</v>
      </c>
    </row>
    <row r="8" spans="2:11" x14ac:dyDescent="0.25">
      <c r="B8" s="155"/>
      <c r="C8" s="155"/>
      <c r="D8" s="155"/>
      <c r="E8" s="158"/>
      <c r="F8" s="158"/>
      <c r="G8" s="155"/>
      <c r="H8" s="164"/>
      <c r="I8" s="164"/>
      <c r="J8" s="164"/>
      <c r="K8" s="164"/>
    </row>
    <row r="9" spans="2:11" s="30" customFormat="1" ht="90" x14ac:dyDescent="0.25">
      <c r="B9" s="99">
        <v>1</v>
      </c>
      <c r="C9" s="101" t="s">
        <v>349</v>
      </c>
      <c r="D9" s="48" t="s">
        <v>128</v>
      </c>
      <c r="E9" s="114" t="s">
        <v>279</v>
      </c>
      <c r="F9" s="99">
        <v>3.71</v>
      </c>
      <c r="G9" s="99">
        <v>9854</v>
      </c>
      <c r="H9" s="100">
        <v>36558.339999999997</v>
      </c>
      <c r="I9" s="100">
        <v>0</v>
      </c>
      <c r="J9" s="113" t="s">
        <v>350</v>
      </c>
      <c r="K9" s="115" t="s">
        <v>351</v>
      </c>
    </row>
    <row r="10" spans="2:11" s="30" customFormat="1" ht="105" x14ac:dyDescent="0.25">
      <c r="B10" s="99">
        <v>2</v>
      </c>
      <c r="C10" s="101">
        <v>43728</v>
      </c>
      <c r="D10" s="48" t="s">
        <v>12</v>
      </c>
      <c r="E10" s="102" t="s">
        <v>315</v>
      </c>
      <c r="F10" s="99">
        <v>3.57</v>
      </c>
      <c r="G10" s="99">
        <v>2920</v>
      </c>
      <c r="H10" s="100">
        <f>G10*F10</f>
        <v>10424.4</v>
      </c>
      <c r="I10" s="100">
        <v>0</v>
      </c>
      <c r="J10" s="98" t="s">
        <v>305</v>
      </c>
      <c r="K10" s="98" t="s">
        <v>328</v>
      </c>
    </row>
    <row r="11" spans="2:11" s="30" customFormat="1" ht="75" x14ac:dyDescent="0.25">
      <c r="B11" s="99">
        <v>3</v>
      </c>
      <c r="C11" s="101" t="s">
        <v>304</v>
      </c>
      <c r="D11" s="48" t="s">
        <v>12</v>
      </c>
      <c r="E11" s="102" t="s">
        <v>316</v>
      </c>
      <c r="F11" s="99">
        <v>3.58</v>
      </c>
      <c r="G11" s="99">
        <v>4015</v>
      </c>
      <c r="H11" s="100">
        <v>14373.7</v>
      </c>
      <c r="I11" s="100">
        <v>0</v>
      </c>
      <c r="J11" s="98" t="s">
        <v>305</v>
      </c>
      <c r="K11" s="98" t="s">
        <v>329</v>
      </c>
    </row>
    <row r="12" spans="2:11" s="30" customFormat="1" ht="60" x14ac:dyDescent="0.25">
      <c r="B12" s="99">
        <v>4</v>
      </c>
      <c r="C12" s="101" t="s">
        <v>304</v>
      </c>
      <c r="D12" s="48" t="s">
        <v>12</v>
      </c>
      <c r="E12" s="102" t="s">
        <v>317</v>
      </c>
      <c r="F12" s="99">
        <v>0.72</v>
      </c>
      <c r="G12" s="99">
        <v>16060</v>
      </c>
      <c r="H12" s="100">
        <v>11563.2</v>
      </c>
      <c r="I12" s="100">
        <v>0</v>
      </c>
      <c r="J12" s="98" t="s">
        <v>305</v>
      </c>
      <c r="K12" s="98" t="s">
        <v>313</v>
      </c>
    </row>
    <row r="13" spans="2:11" s="30" customFormat="1" ht="75" x14ac:dyDescent="0.25">
      <c r="B13" s="99">
        <v>5</v>
      </c>
      <c r="C13" s="101">
        <v>43718</v>
      </c>
      <c r="D13" s="99" t="s">
        <v>12</v>
      </c>
      <c r="E13" s="97" t="s">
        <v>255</v>
      </c>
      <c r="F13" s="99">
        <v>24.96</v>
      </c>
      <c r="G13" s="99">
        <v>20075</v>
      </c>
      <c r="H13" s="100">
        <v>501072</v>
      </c>
      <c r="I13" s="100">
        <v>0</v>
      </c>
      <c r="J13" s="96" t="s">
        <v>299</v>
      </c>
      <c r="K13" s="96" t="s">
        <v>290</v>
      </c>
    </row>
    <row r="14" spans="2:11" s="30" customFormat="1" ht="75" x14ac:dyDescent="0.25">
      <c r="B14" s="99">
        <v>6</v>
      </c>
      <c r="C14" s="101">
        <v>43718</v>
      </c>
      <c r="D14" s="99" t="s">
        <v>12</v>
      </c>
      <c r="E14" s="97" t="s">
        <v>291</v>
      </c>
      <c r="F14" s="99">
        <v>80.63</v>
      </c>
      <c r="G14" s="99">
        <v>1825</v>
      </c>
      <c r="H14" s="100">
        <v>147149.75</v>
      </c>
      <c r="I14" s="100">
        <v>0</v>
      </c>
      <c r="J14" s="96" t="s">
        <v>298</v>
      </c>
      <c r="K14" s="96" t="s">
        <v>292</v>
      </c>
    </row>
    <row r="15" spans="2:11" s="30" customFormat="1" ht="75" x14ac:dyDescent="0.25">
      <c r="B15" s="99">
        <v>7</v>
      </c>
      <c r="C15" s="101">
        <v>43718</v>
      </c>
      <c r="D15" s="99" t="s">
        <v>12</v>
      </c>
      <c r="E15" s="97" t="s">
        <v>293</v>
      </c>
      <c r="F15" s="99">
        <v>21.16</v>
      </c>
      <c r="G15" s="99">
        <v>660</v>
      </c>
      <c r="H15" s="100">
        <v>13965.6</v>
      </c>
      <c r="I15" s="100">
        <v>0</v>
      </c>
      <c r="J15" s="96" t="s">
        <v>296</v>
      </c>
      <c r="K15" s="96" t="s">
        <v>294</v>
      </c>
    </row>
    <row r="16" spans="2:11" s="30" customFormat="1" ht="75" x14ac:dyDescent="0.25">
      <c r="B16" s="99">
        <v>8</v>
      </c>
      <c r="C16" s="32">
        <v>43718</v>
      </c>
      <c r="D16" s="68" t="s">
        <v>12</v>
      </c>
      <c r="E16" s="110" t="s">
        <v>295</v>
      </c>
      <c r="F16" s="68">
        <v>22.99</v>
      </c>
      <c r="G16" s="68">
        <v>240</v>
      </c>
      <c r="H16" s="68">
        <v>5517.6</v>
      </c>
      <c r="I16" s="38" t="s">
        <v>300</v>
      </c>
      <c r="J16" s="86" t="s">
        <v>297</v>
      </c>
      <c r="K16" s="96" t="s">
        <v>294</v>
      </c>
    </row>
    <row r="17" spans="2:11" s="30" customFormat="1" ht="60" x14ac:dyDescent="0.25">
      <c r="B17" s="99">
        <v>9</v>
      </c>
      <c r="C17" s="68" t="s">
        <v>287</v>
      </c>
      <c r="D17" s="68" t="s">
        <v>286</v>
      </c>
      <c r="E17" s="94" t="s">
        <v>283</v>
      </c>
      <c r="F17" s="68">
        <v>11.43</v>
      </c>
      <c r="G17" s="68">
        <v>42674</v>
      </c>
      <c r="H17" s="24">
        <f>(F17-5.86)*G17</f>
        <v>237694.17999999996</v>
      </c>
      <c r="I17" s="24">
        <v>0</v>
      </c>
      <c r="J17" s="86" t="s">
        <v>284</v>
      </c>
      <c r="K17" s="86" t="s">
        <v>285</v>
      </c>
    </row>
    <row r="18" spans="2:11" s="30" customFormat="1" ht="30" x14ac:dyDescent="0.25">
      <c r="B18" s="99">
        <v>10</v>
      </c>
      <c r="C18" s="32" t="s">
        <v>280</v>
      </c>
      <c r="D18" s="68" t="s">
        <v>29</v>
      </c>
      <c r="E18" s="93" t="s">
        <v>170</v>
      </c>
      <c r="F18" s="95">
        <v>18.975374015748031</v>
      </c>
      <c r="G18" s="68">
        <v>100</v>
      </c>
      <c r="H18" s="45">
        <f>F18*G18</f>
        <v>1897.537401574803</v>
      </c>
      <c r="I18" s="24">
        <v>0</v>
      </c>
      <c r="J18" s="86" t="s">
        <v>281</v>
      </c>
      <c r="K18" s="93" t="s">
        <v>282</v>
      </c>
    </row>
    <row r="19" spans="2:11" s="30" customFormat="1" ht="30" x14ac:dyDescent="0.25">
      <c r="B19" s="99">
        <v>11</v>
      </c>
      <c r="C19" s="32">
        <v>43678</v>
      </c>
      <c r="D19" s="68" t="s">
        <v>18</v>
      </c>
      <c r="E19" s="88" t="s">
        <v>122</v>
      </c>
      <c r="F19" s="36">
        <v>6.85</v>
      </c>
      <c r="G19" s="68">
        <v>130</v>
      </c>
      <c r="H19" s="45">
        <f>F19*G19</f>
        <v>890.5</v>
      </c>
      <c r="I19" s="81">
        <v>0</v>
      </c>
      <c r="J19" s="86" t="s">
        <v>241</v>
      </c>
      <c r="K19" s="160" t="s">
        <v>248</v>
      </c>
    </row>
    <row r="20" spans="2:11" s="30" customFormat="1" ht="30" x14ac:dyDescent="0.25">
      <c r="B20" s="99">
        <v>12</v>
      </c>
      <c r="C20" s="32">
        <v>43678</v>
      </c>
      <c r="D20" s="68" t="s">
        <v>18</v>
      </c>
      <c r="E20" s="88" t="s">
        <v>121</v>
      </c>
      <c r="F20" s="36">
        <v>51.95</v>
      </c>
      <c r="G20" s="68">
        <v>170</v>
      </c>
      <c r="H20" s="45">
        <f>F20*G20</f>
        <v>8831.5</v>
      </c>
      <c r="I20" s="81">
        <v>0</v>
      </c>
      <c r="J20" s="86" t="s">
        <v>241</v>
      </c>
      <c r="K20" s="162"/>
    </row>
    <row r="21" spans="2:11" s="30" customFormat="1" ht="45" x14ac:dyDescent="0.25">
      <c r="B21" s="99">
        <v>13</v>
      </c>
      <c r="C21" s="32">
        <v>43672</v>
      </c>
      <c r="D21" s="68" t="s">
        <v>120</v>
      </c>
      <c r="E21" s="83" t="s">
        <v>213</v>
      </c>
      <c r="F21" s="36">
        <v>8.94</v>
      </c>
      <c r="G21" s="68">
        <f>5367*2</f>
        <v>10734</v>
      </c>
      <c r="H21" s="45">
        <f>F21*G21</f>
        <v>95961.959999999992</v>
      </c>
      <c r="I21" s="81">
        <v>0</v>
      </c>
      <c r="J21" s="86" t="s">
        <v>238</v>
      </c>
      <c r="K21" s="89" t="s">
        <v>155</v>
      </c>
    </row>
    <row r="22" spans="2:11" ht="30" x14ac:dyDescent="0.25">
      <c r="B22" s="99">
        <v>14</v>
      </c>
      <c r="C22" s="32" t="s">
        <v>95</v>
      </c>
      <c r="D22" s="33" t="s">
        <v>29</v>
      </c>
      <c r="E22" s="42" t="s">
        <v>104</v>
      </c>
      <c r="F22" s="36">
        <v>1028</v>
      </c>
      <c r="G22" s="146">
        <v>27</v>
      </c>
      <c r="H22" s="149">
        <v>13635.631785714284</v>
      </c>
      <c r="I22" s="82">
        <v>0</v>
      </c>
      <c r="J22" s="86" t="s">
        <v>207</v>
      </c>
      <c r="K22" s="160" t="s">
        <v>168</v>
      </c>
    </row>
    <row r="23" spans="2:11" ht="30" x14ac:dyDescent="0.25">
      <c r="B23" s="99">
        <v>15</v>
      </c>
      <c r="C23" s="32" t="s">
        <v>95</v>
      </c>
      <c r="D23" s="33" t="s">
        <v>29</v>
      </c>
      <c r="E23" s="42" t="s">
        <v>105</v>
      </c>
      <c r="F23" s="36">
        <v>1045</v>
      </c>
      <c r="G23" s="147"/>
      <c r="H23" s="150"/>
      <c r="I23" s="82">
        <v>0</v>
      </c>
      <c r="J23" s="86" t="s">
        <v>207</v>
      </c>
      <c r="K23" s="161"/>
    </row>
    <row r="24" spans="2:11" ht="30" x14ac:dyDescent="0.25">
      <c r="B24" s="99">
        <v>16</v>
      </c>
      <c r="C24" s="32" t="s">
        <v>95</v>
      </c>
      <c r="D24" s="33" t="s">
        <v>29</v>
      </c>
      <c r="E24" s="42" t="s">
        <v>106</v>
      </c>
      <c r="F24" s="36">
        <v>1412</v>
      </c>
      <c r="G24" s="147"/>
      <c r="H24" s="150"/>
      <c r="I24" s="82">
        <v>0</v>
      </c>
      <c r="J24" s="86" t="s">
        <v>207</v>
      </c>
      <c r="K24" s="161"/>
    </row>
    <row r="25" spans="2:11" ht="30" x14ac:dyDescent="0.25">
      <c r="B25" s="99">
        <v>17</v>
      </c>
      <c r="C25" s="32" t="s">
        <v>95</v>
      </c>
      <c r="D25" s="33" t="s">
        <v>29</v>
      </c>
      <c r="E25" s="42" t="s">
        <v>107</v>
      </c>
      <c r="F25" s="36">
        <v>1389</v>
      </c>
      <c r="G25" s="147"/>
      <c r="H25" s="150"/>
      <c r="I25" s="82">
        <v>0</v>
      </c>
      <c r="J25" s="86" t="s">
        <v>207</v>
      </c>
      <c r="K25" s="161"/>
    </row>
    <row r="26" spans="2:11" ht="30" x14ac:dyDescent="0.25">
      <c r="B26" s="99">
        <v>18</v>
      </c>
      <c r="C26" s="32" t="s">
        <v>95</v>
      </c>
      <c r="D26" s="33" t="s">
        <v>29</v>
      </c>
      <c r="E26" s="42" t="s">
        <v>108</v>
      </c>
      <c r="F26" s="36">
        <v>1497</v>
      </c>
      <c r="G26" s="148"/>
      <c r="H26" s="151"/>
      <c r="I26" s="82">
        <v>0</v>
      </c>
      <c r="J26" s="86" t="s">
        <v>207</v>
      </c>
      <c r="K26" s="162"/>
    </row>
    <row r="27" spans="2:11" ht="30" x14ac:dyDescent="0.25">
      <c r="B27" s="99">
        <v>19</v>
      </c>
      <c r="C27" s="32">
        <v>43634</v>
      </c>
      <c r="D27" s="33" t="s">
        <v>43</v>
      </c>
      <c r="E27" s="69" t="s">
        <v>111</v>
      </c>
      <c r="F27" s="31">
        <v>4.41</v>
      </c>
      <c r="G27" s="68">
        <v>150</v>
      </c>
      <c r="H27" s="35">
        <f>F27*G27+63*1.05+87*1.19</f>
        <v>831.18</v>
      </c>
      <c r="I27" s="81">
        <v>0</v>
      </c>
      <c r="J27" s="86" t="s">
        <v>208</v>
      </c>
      <c r="K27" s="89" t="s">
        <v>139</v>
      </c>
    </row>
    <row r="28" spans="2:11" ht="45" x14ac:dyDescent="0.25">
      <c r="B28" s="99">
        <v>20</v>
      </c>
      <c r="C28" s="32">
        <v>43616</v>
      </c>
      <c r="D28" s="33" t="s">
        <v>43</v>
      </c>
      <c r="E28" s="69" t="s">
        <v>89</v>
      </c>
      <c r="F28" s="31">
        <v>11.71</v>
      </c>
      <c r="G28" s="68">
        <v>160182</v>
      </c>
      <c r="H28" s="35">
        <f>(F28-5.07)*G28</f>
        <v>1063608.48</v>
      </c>
      <c r="I28" s="81">
        <v>0</v>
      </c>
      <c r="J28" s="86" t="s">
        <v>209</v>
      </c>
      <c r="K28" s="89" t="s">
        <v>140</v>
      </c>
    </row>
    <row r="29" spans="2:11" ht="30" x14ac:dyDescent="0.25">
      <c r="B29" s="99">
        <v>21</v>
      </c>
      <c r="C29" s="16">
        <v>43578</v>
      </c>
      <c r="D29" s="12" t="s">
        <v>15</v>
      </c>
      <c r="E29" s="85" t="s">
        <v>230</v>
      </c>
      <c r="F29" s="31">
        <v>1.1200000000000001</v>
      </c>
      <c r="G29" s="68">
        <v>13</v>
      </c>
      <c r="H29" s="14">
        <f>F29*13*10</f>
        <v>145.60000000000002</v>
      </c>
      <c r="I29" s="81">
        <v>0</v>
      </c>
      <c r="J29" s="165" t="s">
        <v>240</v>
      </c>
      <c r="K29" s="160" t="s">
        <v>239</v>
      </c>
    </row>
    <row r="30" spans="2:11" x14ac:dyDescent="0.25">
      <c r="B30" s="99">
        <v>22</v>
      </c>
      <c r="C30" s="16">
        <v>43578</v>
      </c>
      <c r="D30" s="12" t="s">
        <v>15</v>
      </c>
      <c r="E30" s="85" t="s">
        <v>231</v>
      </c>
      <c r="F30" s="36">
        <v>403.2</v>
      </c>
      <c r="G30" s="68">
        <v>13</v>
      </c>
      <c r="H30" s="14">
        <f t="shared" ref="H30:H36" si="0">F30*G30</f>
        <v>5241.5999999999995</v>
      </c>
      <c r="I30" s="81">
        <v>0</v>
      </c>
      <c r="J30" s="166"/>
      <c r="K30" s="161"/>
    </row>
    <row r="31" spans="2:11" x14ac:dyDescent="0.25">
      <c r="B31" s="99">
        <v>23</v>
      </c>
      <c r="C31" s="16">
        <v>43578</v>
      </c>
      <c r="D31" s="12" t="s">
        <v>15</v>
      </c>
      <c r="E31" s="26" t="s">
        <v>235</v>
      </c>
      <c r="F31" s="31">
        <v>66.930000000000007</v>
      </c>
      <c r="G31" s="68">
        <v>13</v>
      </c>
      <c r="H31" s="14">
        <f t="shared" si="0"/>
        <v>870.09000000000015</v>
      </c>
      <c r="I31" s="81">
        <v>0</v>
      </c>
      <c r="J31" s="166"/>
      <c r="K31" s="161"/>
    </row>
    <row r="32" spans="2:11" ht="30" x14ac:dyDescent="0.25">
      <c r="B32" s="99">
        <v>24</v>
      </c>
      <c r="C32" s="16">
        <v>43578</v>
      </c>
      <c r="D32" s="12" t="s">
        <v>15</v>
      </c>
      <c r="E32" s="69" t="s">
        <v>90</v>
      </c>
      <c r="F32" s="36">
        <v>27.12</v>
      </c>
      <c r="G32" s="68">
        <v>13</v>
      </c>
      <c r="H32" s="14">
        <f t="shared" si="0"/>
        <v>352.56</v>
      </c>
      <c r="I32" s="81">
        <v>0</v>
      </c>
      <c r="J32" s="166"/>
      <c r="K32" s="161"/>
    </row>
    <row r="33" spans="2:11" ht="30" x14ac:dyDescent="0.25">
      <c r="B33" s="99">
        <v>25</v>
      </c>
      <c r="C33" s="16">
        <v>43578</v>
      </c>
      <c r="D33" s="12" t="s">
        <v>15</v>
      </c>
      <c r="E33" s="69" t="s">
        <v>232</v>
      </c>
      <c r="F33" s="36">
        <v>237.40000000000003</v>
      </c>
      <c r="G33" s="68">
        <v>13</v>
      </c>
      <c r="H33" s="14">
        <f t="shared" si="0"/>
        <v>3086.2000000000003</v>
      </c>
      <c r="I33" s="81">
        <v>0</v>
      </c>
      <c r="J33" s="166"/>
      <c r="K33" s="161"/>
    </row>
    <row r="34" spans="2:11" ht="30" x14ac:dyDescent="0.25">
      <c r="B34" s="99">
        <v>26</v>
      </c>
      <c r="C34" s="16">
        <v>43578</v>
      </c>
      <c r="D34" s="12" t="s">
        <v>15</v>
      </c>
      <c r="E34" s="69" t="s">
        <v>233</v>
      </c>
      <c r="F34" s="31">
        <v>220.68999999999997</v>
      </c>
      <c r="G34" s="68">
        <v>5</v>
      </c>
      <c r="H34" s="14">
        <f t="shared" si="0"/>
        <v>1103.4499999999998</v>
      </c>
      <c r="I34" s="81">
        <v>0</v>
      </c>
      <c r="J34" s="166"/>
      <c r="K34" s="161"/>
    </row>
    <row r="35" spans="2:11" x14ac:dyDescent="0.25">
      <c r="B35" s="99">
        <v>27</v>
      </c>
      <c r="C35" s="16">
        <v>43578</v>
      </c>
      <c r="D35" s="12" t="s">
        <v>15</v>
      </c>
      <c r="E35" s="69" t="s">
        <v>91</v>
      </c>
      <c r="F35" s="36">
        <v>27.52</v>
      </c>
      <c r="G35" s="68">
        <v>13</v>
      </c>
      <c r="H35" s="14">
        <f t="shared" si="0"/>
        <v>357.76</v>
      </c>
      <c r="I35" s="81">
        <v>0</v>
      </c>
      <c r="J35" s="166"/>
      <c r="K35" s="161"/>
    </row>
    <row r="36" spans="2:11" x14ac:dyDescent="0.25">
      <c r="B36" s="99">
        <v>28</v>
      </c>
      <c r="C36" s="16">
        <v>43578</v>
      </c>
      <c r="D36" s="12" t="s">
        <v>15</v>
      </c>
      <c r="E36" s="69" t="s">
        <v>92</v>
      </c>
      <c r="F36" s="31">
        <v>11.469999999999999</v>
      </c>
      <c r="G36" s="68">
        <v>13</v>
      </c>
      <c r="H36" s="14">
        <f t="shared" si="0"/>
        <v>149.10999999999999</v>
      </c>
      <c r="I36" s="81">
        <v>0</v>
      </c>
      <c r="J36" s="166"/>
      <c r="K36" s="161"/>
    </row>
    <row r="37" spans="2:11" ht="30" x14ac:dyDescent="0.25">
      <c r="B37" s="99">
        <v>29</v>
      </c>
      <c r="C37" s="16">
        <v>43578</v>
      </c>
      <c r="D37" s="12" t="s">
        <v>15</v>
      </c>
      <c r="E37" s="69" t="s">
        <v>234</v>
      </c>
      <c r="F37" s="36">
        <v>237.4</v>
      </c>
      <c r="G37" s="68">
        <v>13</v>
      </c>
      <c r="H37" s="14">
        <f>F37*G37</f>
        <v>3086.2000000000003</v>
      </c>
      <c r="I37" s="81">
        <v>0</v>
      </c>
      <c r="J37" s="167"/>
      <c r="K37" s="162"/>
    </row>
    <row r="38" spans="2:11" ht="30" x14ac:dyDescent="0.25">
      <c r="B38" s="99">
        <v>30</v>
      </c>
      <c r="C38" s="16">
        <v>43567</v>
      </c>
      <c r="D38" s="12" t="s">
        <v>9</v>
      </c>
      <c r="E38" s="69" t="s">
        <v>76</v>
      </c>
      <c r="F38" s="31">
        <v>265.44</v>
      </c>
      <c r="G38" s="68">
        <v>25</v>
      </c>
      <c r="H38" s="14">
        <f t="shared" ref="H38:H40" si="1">F38*G38</f>
        <v>6636</v>
      </c>
      <c r="I38" s="81">
        <v>0</v>
      </c>
      <c r="J38" s="86" t="s">
        <v>207</v>
      </c>
      <c r="K38" s="160" t="s">
        <v>141</v>
      </c>
    </row>
    <row r="39" spans="2:11" ht="30" x14ac:dyDescent="0.25">
      <c r="B39" s="99">
        <v>31</v>
      </c>
      <c r="C39" s="16">
        <v>43567</v>
      </c>
      <c r="D39" s="12" t="s">
        <v>9</v>
      </c>
      <c r="E39" s="69" t="s">
        <v>77</v>
      </c>
      <c r="F39" s="36">
        <v>588</v>
      </c>
      <c r="G39" s="68">
        <v>20</v>
      </c>
      <c r="H39" s="14">
        <f t="shared" si="1"/>
        <v>11760</v>
      </c>
      <c r="I39" s="81">
        <v>0</v>
      </c>
      <c r="J39" s="86" t="s">
        <v>207</v>
      </c>
      <c r="K39" s="161"/>
    </row>
    <row r="40" spans="2:11" ht="30" x14ac:dyDescent="0.25">
      <c r="B40" s="99">
        <v>32</v>
      </c>
      <c r="C40" s="16">
        <v>43567</v>
      </c>
      <c r="D40" s="12" t="s">
        <v>9</v>
      </c>
      <c r="E40" s="69" t="s">
        <v>78</v>
      </c>
      <c r="F40" s="36">
        <v>1321.6</v>
      </c>
      <c r="G40" s="68">
        <v>20</v>
      </c>
      <c r="H40" s="14">
        <f t="shared" si="1"/>
        <v>26432</v>
      </c>
      <c r="I40" s="81">
        <v>0</v>
      </c>
      <c r="J40" s="86" t="s">
        <v>207</v>
      </c>
      <c r="K40" s="162"/>
    </row>
    <row r="41" spans="2:11" ht="30" x14ac:dyDescent="0.25">
      <c r="B41" s="99">
        <v>33</v>
      </c>
      <c r="C41" s="16">
        <v>43455</v>
      </c>
      <c r="D41" s="12" t="s">
        <v>18</v>
      </c>
      <c r="E41" s="69" t="s">
        <v>19</v>
      </c>
      <c r="F41" s="31">
        <v>267.68</v>
      </c>
      <c r="G41" s="68">
        <v>15</v>
      </c>
      <c r="H41" s="14">
        <f>F41*G41</f>
        <v>4015.2000000000003</v>
      </c>
      <c r="I41" s="81">
        <v>0</v>
      </c>
      <c r="J41" s="86" t="s">
        <v>241</v>
      </c>
      <c r="K41" s="159" t="s">
        <v>159</v>
      </c>
    </row>
    <row r="42" spans="2:11" ht="30" x14ac:dyDescent="0.25">
      <c r="B42" s="99">
        <v>34</v>
      </c>
      <c r="C42" s="16">
        <v>43482</v>
      </c>
      <c r="D42" s="12" t="s">
        <v>18</v>
      </c>
      <c r="E42" s="69" t="s">
        <v>20</v>
      </c>
      <c r="F42" s="31">
        <v>267.68</v>
      </c>
      <c r="G42" s="68">
        <v>5</v>
      </c>
      <c r="H42" s="14">
        <f>F42*G42</f>
        <v>1338.4</v>
      </c>
      <c r="I42" s="81">
        <v>0</v>
      </c>
      <c r="J42" s="86" t="s">
        <v>241</v>
      </c>
      <c r="K42" s="159"/>
    </row>
    <row r="43" spans="2:11" ht="60" x14ac:dyDescent="0.25">
      <c r="B43" s="99">
        <v>35</v>
      </c>
      <c r="C43" s="16">
        <v>43426</v>
      </c>
      <c r="D43" s="12" t="s">
        <v>4</v>
      </c>
      <c r="E43" s="19" t="s">
        <v>21</v>
      </c>
      <c r="F43" s="31">
        <v>204.01</v>
      </c>
      <c r="G43" s="68">
        <v>11</v>
      </c>
      <c r="H43" s="14">
        <f t="shared" ref="H43:H48" si="2">F43*G43</f>
        <v>2244.1099999999997</v>
      </c>
      <c r="I43" s="81">
        <v>0</v>
      </c>
      <c r="J43" s="86" t="s">
        <v>242</v>
      </c>
      <c r="K43" s="89" t="s">
        <v>160</v>
      </c>
    </row>
    <row r="44" spans="2:11" ht="30" x14ac:dyDescent="0.25">
      <c r="B44" s="99">
        <v>36</v>
      </c>
      <c r="C44" s="16">
        <v>43426</v>
      </c>
      <c r="D44" s="13" t="s">
        <v>9</v>
      </c>
      <c r="E44" s="19" t="s">
        <v>206</v>
      </c>
      <c r="F44" s="31">
        <v>330.05</v>
      </c>
      <c r="G44" s="68">
        <v>21</v>
      </c>
      <c r="H44" s="14">
        <f t="shared" si="2"/>
        <v>6931.05</v>
      </c>
      <c r="I44" s="81">
        <v>0</v>
      </c>
      <c r="J44" s="86" t="s">
        <v>207</v>
      </c>
      <c r="K44" s="160" t="s">
        <v>142</v>
      </c>
    </row>
    <row r="45" spans="2:11" ht="30" x14ac:dyDescent="0.25">
      <c r="B45" s="99">
        <v>37</v>
      </c>
      <c r="C45" s="16">
        <v>43426</v>
      </c>
      <c r="D45" s="13" t="s">
        <v>9</v>
      </c>
      <c r="E45" s="19" t="s">
        <v>202</v>
      </c>
      <c r="F45" s="36">
        <v>19202.7</v>
      </c>
      <c r="G45" s="68">
        <v>21</v>
      </c>
      <c r="H45" s="14">
        <f t="shared" si="2"/>
        <v>403256.7</v>
      </c>
      <c r="I45" s="81">
        <v>0</v>
      </c>
      <c r="J45" s="86" t="s">
        <v>207</v>
      </c>
      <c r="K45" s="161"/>
    </row>
    <row r="46" spans="2:11" ht="30" x14ac:dyDescent="0.25">
      <c r="B46" s="99">
        <v>38</v>
      </c>
      <c r="C46" s="16">
        <v>43426</v>
      </c>
      <c r="D46" s="13" t="s">
        <v>9</v>
      </c>
      <c r="E46" s="19" t="s">
        <v>203</v>
      </c>
      <c r="F46" s="36">
        <v>701.8</v>
      </c>
      <c r="G46" s="68">
        <v>21</v>
      </c>
      <c r="H46" s="14">
        <f t="shared" si="2"/>
        <v>14737.8</v>
      </c>
      <c r="I46" s="81">
        <v>0</v>
      </c>
      <c r="J46" s="86" t="s">
        <v>207</v>
      </c>
      <c r="K46" s="161"/>
    </row>
    <row r="47" spans="2:11" ht="30" x14ac:dyDescent="0.25">
      <c r="B47" s="99">
        <v>39</v>
      </c>
      <c r="C47" s="16">
        <v>43426</v>
      </c>
      <c r="D47" s="13" t="s">
        <v>9</v>
      </c>
      <c r="E47" s="19" t="s">
        <v>205</v>
      </c>
      <c r="F47" s="36">
        <v>4331.8</v>
      </c>
      <c r="G47" s="68">
        <v>21</v>
      </c>
      <c r="H47" s="14">
        <f t="shared" si="2"/>
        <v>90967.8</v>
      </c>
      <c r="I47" s="81">
        <v>0</v>
      </c>
      <c r="J47" s="86" t="s">
        <v>207</v>
      </c>
      <c r="K47" s="161"/>
    </row>
    <row r="48" spans="2:11" x14ac:dyDescent="0.25">
      <c r="B48" s="99">
        <v>40</v>
      </c>
      <c r="C48" s="16">
        <v>43426</v>
      </c>
      <c r="D48" s="13" t="s">
        <v>9</v>
      </c>
      <c r="E48" s="19" t="s">
        <v>204</v>
      </c>
      <c r="F48" s="31">
        <v>586.85</v>
      </c>
      <c r="G48" s="68">
        <v>21</v>
      </c>
      <c r="H48" s="14">
        <f t="shared" si="2"/>
        <v>12323.85</v>
      </c>
      <c r="I48" s="81">
        <v>0</v>
      </c>
      <c r="J48" s="86" t="s">
        <v>207</v>
      </c>
      <c r="K48" s="162"/>
    </row>
    <row r="49" spans="2:11" ht="30" x14ac:dyDescent="0.25">
      <c r="B49" s="99">
        <v>41</v>
      </c>
      <c r="C49" s="16">
        <v>43425</v>
      </c>
      <c r="D49" s="12" t="s">
        <v>22</v>
      </c>
      <c r="E49" s="19" t="s">
        <v>23</v>
      </c>
      <c r="F49" s="36">
        <v>5.8</v>
      </c>
      <c r="G49" s="68">
        <v>650</v>
      </c>
      <c r="H49" s="14">
        <f>F49*G49</f>
        <v>3770</v>
      </c>
      <c r="I49" s="81">
        <v>0</v>
      </c>
      <c r="J49" s="86" t="s">
        <v>208</v>
      </c>
      <c r="K49" s="160" t="s">
        <v>143</v>
      </c>
    </row>
    <row r="50" spans="2:11" s="2" customFormat="1" ht="30" x14ac:dyDescent="0.25">
      <c r="B50" s="99">
        <v>42</v>
      </c>
      <c r="C50" s="16">
        <v>43425</v>
      </c>
      <c r="D50" s="12" t="s">
        <v>22</v>
      </c>
      <c r="E50" s="19" t="s">
        <v>24</v>
      </c>
      <c r="F50" s="36">
        <f>4.54-1.42</f>
        <v>3.12</v>
      </c>
      <c r="G50" s="68">
        <v>650</v>
      </c>
      <c r="H50" s="14">
        <f>F50*G50</f>
        <v>2028</v>
      </c>
      <c r="I50" s="81">
        <v>1.42</v>
      </c>
      <c r="J50" s="86" t="s">
        <v>208</v>
      </c>
      <c r="K50" s="162"/>
    </row>
    <row r="51" spans="2:11" ht="65.25" customHeight="1" x14ac:dyDescent="0.25">
      <c r="B51" s="99">
        <v>43</v>
      </c>
      <c r="C51" s="20">
        <v>43403</v>
      </c>
      <c r="D51" s="12" t="s">
        <v>25</v>
      </c>
      <c r="E51" s="19" t="s">
        <v>26</v>
      </c>
      <c r="F51" s="21">
        <v>20.81</v>
      </c>
      <c r="G51" s="22">
        <v>10</v>
      </c>
      <c r="H51" s="22">
        <f>F51*G51*19</f>
        <v>3953.9</v>
      </c>
      <c r="I51" s="81">
        <v>0</v>
      </c>
      <c r="J51" s="86"/>
      <c r="K51" s="160" t="s">
        <v>166</v>
      </c>
    </row>
    <row r="52" spans="2:11" ht="69.75" customHeight="1" x14ac:dyDescent="0.25">
      <c r="B52" s="99">
        <v>44</v>
      </c>
      <c r="C52" s="20">
        <v>43403</v>
      </c>
      <c r="D52" s="12" t="s">
        <v>25</v>
      </c>
      <c r="E52" s="19" t="s">
        <v>27</v>
      </c>
      <c r="F52" s="21">
        <v>60.49</v>
      </c>
      <c r="G52" s="22">
        <v>30</v>
      </c>
      <c r="H52" s="22">
        <f>F52*G52*9</f>
        <v>16332.300000000001</v>
      </c>
      <c r="I52" s="81">
        <v>0</v>
      </c>
      <c r="J52" s="86"/>
      <c r="K52" s="162"/>
    </row>
    <row r="53" spans="2:11" ht="45" x14ac:dyDescent="0.25">
      <c r="B53" s="99">
        <v>45</v>
      </c>
      <c r="C53" s="20">
        <v>43361</v>
      </c>
      <c r="D53" s="12" t="s">
        <v>12</v>
      </c>
      <c r="E53" s="19" t="s">
        <v>28</v>
      </c>
      <c r="F53" s="21">
        <v>31.92</v>
      </c>
      <c r="G53" s="22">
        <v>210</v>
      </c>
      <c r="H53" s="22">
        <f>F53*G53</f>
        <v>6703.2000000000007</v>
      </c>
      <c r="I53" s="81">
        <v>0</v>
      </c>
      <c r="J53" s="86" t="s">
        <v>210</v>
      </c>
      <c r="K53" s="89" t="s">
        <v>144</v>
      </c>
    </row>
    <row r="54" spans="2:11" ht="45" x14ac:dyDescent="0.25">
      <c r="B54" s="99">
        <v>46</v>
      </c>
      <c r="C54" s="20">
        <v>43328</v>
      </c>
      <c r="D54" s="12" t="s">
        <v>15</v>
      </c>
      <c r="E54" s="19" t="s">
        <v>236</v>
      </c>
      <c r="F54" s="21">
        <v>27.96</v>
      </c>
      <c r="G54" s="22">
        <v>1000</v>
      </c>
      <c r="H54" s="22">
        <f>F54*G54*5</f>
        <v>139800</v>
      </c>
      <c r="I54" s="81">
        <v>0</v>
      </c>
      <c r="J54" s="86" t="s">
        <v>207</v>
      </c>
      <c r="K54" s="89" t="s">
        <v>165</v>
      </c>
    </row>
    <row r="55" spans="2:11" ht="30" x14ac:dyDescent="0.25">
      <c r="B55" s="99">
        <v>47</v>
      </c>
      <c r="C55" s="20">
        <v>43297</v>
      </c>
      <c r="D55" s="12" t="s">
        <v>243</v>
      </c>
      <c r="E55" s="19" t="s">
        <v>34</v>
      </c>
      <c r="F55" s="21">
        <v>9.4600000000000009</v>
      </c>
      <c r="G55" s="22">
        <v>1700</v>
      </c>
      <c r="H55" s="22">
        <f t="shared" ref="H55:H60" si="3">F55*G55</f>
        <v>16082.000000000002</v>
      </c>
      <c r="I55" s="81">
        <v>0</v>
      </c>
      <c r="J55" s="86" t="s">
        <v>211</v>
      </c>
      <c r="K55" s="89" t="s">
        <v>145</v>
      </c>
    </row>
    <row r="56" spans="2:11" ht="45" x14ac:dyDescent="0.25">
      <c r="B56" s="99">
        <v>48</v>
      </c>
      <c r="C56" s="20">
        <v>43291</v>
      </c>
      <c r="D56" s="12" t="s">
        <v>15</v>
      </c>
      <c r="E56" s="19" t="s">
        <v>237</v>
      </c>
      <c r="F56" s="21">
        <v>24.06</v>
      </c>
      <c r="G56" s="22">
        <v>800</v>
      </c>
      <c r="H56" s="22">
        <f t="shared" si="3"/>
        <v>19248</v>
      </c>
      <c r="I56" s="81">
        <v>0</v>
      </c>
      <c r="J56" s="86" t="s">
        <v>241</v>
      </c>
      <c r="K56" s="89" t="s">
        <v>146</v>
      </c>
    </row>
    <row r="57" spans="2:11" ht="45" x14ac:dyDescent="0.25">
      <c r="B57" s="99">
        <v>49</v>
      </c>
      <c r="C57" s="20">
        <v>43291</v>
      </c>
      <c r="D57" s="13" t="s">
        <v>29</v>
      </c>
      <c r="E57" s="23" t="s">
        <v>35</v>
      </c>
      <c r="F57" s="21">
        <f>72.17-7.11</f>
        <v>65.06</v>
      </c>
      <c r="G57" s="22">
        <v>110</v>
      </c>
      <c r="H57" s="22">
        <f t="shared" si="3"/>
        <v>7156.6</v>
      </c>
      <c r="I57" s="81">
        <v>7.11</v>
      </c>
      <c r="J57" s="86" t="s">
        <v>207</v>
      </c>
      <c r="K57" s="89" t="s">
        <v>147</v>
      </c>
    </row>
    <row r="58" spans="2:11" ht="30" x14ac:dyDescent="0.25">
      <c r="B58" s="99">
        <v>50</v>
      </c>
      <c r="C58" s="20">
        <v>43291</v>
      </c>
      <c r="D58" s="13" t="s">
        <v>29</v>
      </c>
      <c r="E58" s="19" t="s">
        <v>36</v>
      </c>
      <c r="F58" s="21">
        <v>31.21</v>
      </c>
      <c r="G58" s="22">
        <v>450</v>
      </c>
      <c r="H58" s="22">
        <f t="shared" si="3"/>
        <v>14044.5</v>
      </c>
      <c r="I58" s="81">
        <v>0</v>
      </c>
      <c r="J58" s="86" t="s">
        <v>207</v>
      </c>
      <c r="K58" s="89" t="s">
        <v>148</v>
      </c>
    </row>
    <row r="59" spans="2:11" ht="45" x14ac:dyDescent="0.25">
      <c r="B59" s="99">
        <v>51</v>
      </c>
      <c r="C59" s="20">
        <v>43277</v>
      </c>
      <c r="D59" s="13" t="s">
        <v>37</v>
      </c>
      <c r="E59" s="19" t="s">
        <v>38</v>
      </c>
      <c r="F59" s="21">
        <v>25.18</v>
      </c>
      <c r="G59" s="22">
        <v>720</v>
      </c>
      <c r="H59" s="22">
        <f t="shared" si="3"/>
        <v>18129.599999999999</v>
      </c>
      <c r="I59" s="81">
        <v>0</v>
      </c>
      <c r="J59" s="86" t="s">
        <v>207</v>
      </c>
      <c r="K59" s="89" t="s">
        <v>149</v>
      </c>
    </row>
    <row r="60" spans="2:11" ht="45" x14ac:dyDescent="0.25">
      <c r="B60" s="99">
        <v>52</v>
      </c>
      <c r="C60" s="20">
        <v>43259</v>
      </c>
      <c r="D60" s="13" t="s">
        <v>37</v>
      </c>
      <c r="E60" s="69" t="s">
        <v>39</v>
      </c>
      <c r="F60" s="21">
        <v>121.16</v>
      </c>
      <c r="G60" s="22">
        <v>700</v>
      </c>
      <c r="H60" s="22">
        <f t="shared" si="3"/>
        <v>84812</v>
      </c>
      <c r="I60" s="81">
        <v>0</v>
      </c>
      <c r="J60" s="86" t="s">
        <v>207</v>
      </c>
      <c r="K60" s="89" t="s">
        <v>150</v>
      </c>
    </row>
    <row r="61" spans="2:11" ht="138" customHeight="1" x14ac:dyDescent="0.25">
      <c r="B61" s="99">
        <v>53</v>
      </c>
      <c r="C61" s="20">
        <v>43258</v>
      </c>
      <c r="D61" s="13" t="s">
        <v>40</v>
      </c>
      <c r="E61" s="69" t="s">
        <v>41</v>
      </c>
      <c r="F61" s="21"/>
      <c r="G61" s="22"/>
      <c r="H61" s="22">
        <v>7739</v>
      </c>
      <c r="I61" s="81"/>
      <c r="J61" s="86" t="s">
        <v>226</v>
      </c>
      <c r="K61" s="89" t="s">
        <v>225</v>
      </c>
    </row>
    <row r="62" spans="2:11" ht="60" x14ac:dyDescent="0.25">
      <c r="B62" s="99">
        <v>54</v>
      </c>
      <c r="C62" s="20">
        <v>43229</v>
      </c>
      <c r="D62" s="13" t="s">
        <v>33</v>
      </c>
      <c r="E62" s="69" t="s">
        <v>42</v>
      </c>
      <c r="F62" s="36">
        <v>6.98</v>
      </c>
      <c r="G62" s="22">
        <v>6000</v>
      </c>
      <c r="H62" s="22">
        <f t="shared" ref="H62:H70" si="4">F62*G62</f>
        <v>41880</v>
      </c>
      <c r="I62" s="81">
        <v>0</v>
      </c>
      <c r="J62" s="86" t="s">
        <v>214</v>
      </c>
      <c r="K62" s="89" t="s">
        <v>151</v>
      </c>
    </row>
    <row r="63" spans="2:11" ht="135" x14ac:dyDescent="0.25">
      <c r="B63" s="99">
        <v>55</v>
      </c>
      <c r="C63" s="20">
        <v>43230</v>
      </c>
      <c r="D63" s="12" t="s">
        <v>43</v>
      </c>
      <c r="E63" s="69" t="s">
        <v>44</v>
      </c>
      <c r="F63" s="36">
        <v>8.11</v>
      </c>
      <c r="G63" s="68">
        <v>2000</v>
      </c>
      <c r="H63" s="22">
        <f t="shared" si="4"/>
        <v>16219.999999999998</v>
      </c>
      <c r="I63" s="81">
        <v>0</v>
      </c>
      <c r="J63" s="86" t="s">
        <v>244</v>
      </c>
      <c r="K63" s="89" t="s">
        <v>152</v>
      </c>
    </row>
    <row r="64" spans="2:11" ht="30" x14ac:dyDescent="0.25">
      <c r="B64" s="99">
        <v>56</v>
      </c>
      <c r="C64" s="20">
        <v>43230</v>
      </c>
      <c r="D64" s="12" t="s">
        <v>43</v>
      </c>
      <c r="E64" s="69" t="s">
        <v>45</v>
      </c>
      <c r="F64" s="36">
        <v>8.3000000000000007</v>
      </c>
      <c r="G64" s="68">
        <v>1000</v>
      </c>
      <c r="H64" s="22">
        <f t="shared" si="4"/>
        <v>8300</v>
      </c>
      <c r="I64" s="81">
        <v>0</v>
      </c>
      <c r="J64" s="86" t="s">
        <v>245</v>
      </c>
      <c r="K64" s="89" t="s">
        <v>153</v>
      </c>
    </row>
    <row r="65" spans="2:11" ht="30" x14ac:dyDescent="0.25">
      <c r="B65" s="99">
        <v>57</v>
      </c>
      <c r="C65" s="20">
        <v>43165</v>
      </c>
      <c r="D65" s="13" t="s">
        <v>29</v>
      </c>
      <c r="E65" s="69" t="s">
        <v>46</v>
      </c>
      <c r="F65" s="36">
        <v>9.0500000000000007</v>
      </c>
      <c r="G65" s="68">
        <v>34</v>
      </c>
      <c r="H65" s="22">
        <f t="shared" si="4"/>
        <v>307.70000000000005</v>
      </c>
      <c r="I65" s="81">
        <v>0</v>
      </c>
      <c r="J65" s="165" t="s">
        <v>215</v>
      </c>
      <c r="K65" s="160" t="s">
        <v>158</v>
      </c>
    </row>
    <row r="66" spans="2:11" ht="30" x14ac:dyDescent="0.25">
      <c r="B66" s="99">
        <v>58</v>
      </c>
      <c r="C66" s="20">
        <v>43165</v>
      </c>
      <c r="D66" s="13" t="s">
        <v>29</v>
      </c>
      <c r="E66" s="69" t="s">
        <v>47</v>
      </c>
      <c r="F66" s="36">
        <v>9.0500000000000007</v>
      </c>
      <c r="G66" s="31">
        <v>492</v>
      </c>
      <c r="H66" s="22">
        <f t="shared" si="4"/>
        <v>4452.6000000000004</v>
      </c>
      <c r="I66" s="81">
        <v>0</v>
      </c>
      <c r="J66" s="166"/>
      <c r="K66" s="162"/>
    </row>
    <row r="67" spans="2:11" ht="30" x14ac:dyDescent="0.25">
      <c r="B67" s="99">
        <v>59</v>
      </c>
      <c r="C67" s="20">
        <v>43165</v>
      </c>
      <c r="D67" s="13" t="s">
        <v>29</v>
      </c>
      <c r="E67" s="69" t="s">
        <v>48</v>
      </c>
      <c r="F67" s="36">
        <v>44.52</v>
      </c>
      <c r="G67" s="22">
        <v>25</v>
      </c>
      <c r="H67" s="22">
        <f t="shared" si="4"/>
        <v>1113</v>
      </c>
      <c r="I67" s="81">
        <v>0</v>
      </c>
      <c r="J67" s="166"/>
      <c r="K67" s="160" t="s">
        <v>157</v>
      </c>
    </row>
    <row r="68" spans="2:11" x14ac:dyDescent="0.25">
      <c r="B68" s="99">
        <v>60</v>
      </c>
      <c r="C68" s="20">
        <v>43165</v>
      </c>
      <c r="D68" s="13" t="s">
        <v>29</v>
      </c>
      <c r="E68" s="69" t="s">
        <v>49</v>
      </c>
      <c r="F68" s="36">
        <v>44.52</v>
      </c>
      <c r="G68" s="22">
        <v>25</v>
      </c>
      <c r="H68" s="22">
        <f t="shared" si="4"/>
        <v>1113</v>
      </c>
      <c r="I68" s="81">
        <v>0</v>
      </c>
      <c r="J68" s="166"/>
      <c r="K68" s="162"/>
    </row>
    <row r="69" spans="2:11" ht="45" x14ac:dyDescent="0.25">
      <c r="B69" s="99">
        <v>61</v>
      </c>
      <c r="C69" s="20">
        <v>43165</v>
      </c>
      <c r="D69" s="13" t="s">
        <v>29</v>
      </c>
      <c r="E69" s="69" t="s">
        <v>50</v>
      </c>
      <c r="F69" s="36">
        <v>44.52</v>
      </c>
      <c r="G69" s="22">
        <v>25</v>
      </c>
      <c r="H69" s="22">
        <f t="shared" si="4"/>
        <v>1113</v>
      </c>
      <c r="I69" s="81">
        <v>0</v>
      </c>
      <c r="J69" s="166"/>
      <c r="K69" s="89" t="s">
        <v>156</v>
      </c>
    </row>
    <row r="70" spans="2:11" ht="45" x14ac:dyDescent="0.25">
      <c r="B70" s="99">
        <v>62</v>
      </c>
      <c r="C70" s="20">
        <v>43165</v>
      </c>
      <c r="D70" s="13" t="s">
        <v>29</v>
      </c>
      <c r="E70" s="69" t="s">
        <v>51</v>
      </c>
      <c r="F70" s="36">
        <v>44.52</v>
      </c>
      <c r="G70" s="22">
        <v>50</v>
      </c>
      <c r="H70" s="22">
        <f t="shared" si="4"/>
        <v>2226</v>
      </c>
      <c r="I70" s="81">
        <v>0</v>
      </c>
      <c r="J70" s="167"/>
      <c r="K70" s="89" t="s">
        <v>155</v>
      </c>
    </row>
    <row r="71" spans="2:11" ht="45" x14ac:dyDescent="0.25">
      <c r="B71" s="99">
        <v>63</v>
      </c>
      <c r="C71" s="20">
        <v>42954</v>
      </c>
      <c r="D71" s="12" t="s">
        <v>54</v>
      </c>
      <c r="E71" s="69" t="s">
        <v>212</v>
      </c>
      <c r="F71" s="24">
        <v>199.15</v>
      </c>
      <c r="G71" s="45">
        <v>1150</v>
      </c>
      <c r="H71" s="22">
        <f t="shared" ref="H71" si="5">F71*G71</f>
        <v>229022.5</v>
      </c>
      <c r="I71" s="81">
        <v>0</v>
      </c>
      <c r="J71" s="86" t="s">
        <v>246</v>
      </c>
      <c r="K71" s="89" t="s">
        <v>154</v>
      </c>
    </row>
    <row r="72" spans="2:11" x14ac:dyDescent="0.25">
      <c r="B72" s="63"/>
      <c r="C72" s="63"/>
      <c r="D72" s="61"/>
      <c r="E72" s="63"/>
      <c r="F72" s="63"/>
      <c r="G72" s="63"/>
      <c r="H72" s="75">
        <f>SUM(H9:H71)</f>
        <v>3404557.9391872892</v>
      </c>
      <c r="I72" s="75"/>
      <c r="J72" s="75"/>
      <c r="K72" s="66"/>
    </row>
    <row r="73" spans="2:11" x14ac:dyDescent="0.25">
      <c r="C73" s="27"/>
      <c r="D73" s="28" t="s">
        <v>14</v>
      </c>
      <c r="E73" s="27"/>
      <c r="F73" s="27"/>
      <c r="G73" s="27"/>
      <c r="H73" s="29"/>
      <c r="I73" s="29"/>
      <c r="J73" s="29"/>
    </row>
    <row r="74" spans="2:11" ht="29.25" customHeight="1" x14ac:dyDescent="0.25">
      <c r="B74" s="168" t="s">
        <v>228</v>
      </c>
      <c r="C74" s="168"/>
      <c r="D74" s="168"/>
      <c r="E74" s="168"/>
      <c r="F74" s="168"/>
      <c r="G74" s="168"/>
      <c r="H74" s="6"/>
      <c r="I74" s="6"/>
      <c r="J74" s="6"/>
    </row>
    <row r="75" spans="2:11" s="30" customFormat="1" ht="13.5" customHeight="1" x14ac:dyDescent="0.25">
      <c r="B75" s="87"/>
      <c r="C75" s="87"/>
      <c r="D75" s="87"/>
      <c r="E75" s="87"/>
      <c r="F75" s="87"/>
      <c r="G75" s="87"/>
      <c r="H75" s="6"/>
      <c r="I75" s="6"/>
      <c r="J75" s="6"/>
    </row>
    <row r="76" spans="2:11" x14ac:dyDescent="0.25">
      <c r="B76" s="168" t="s">
        <v>227</v>
      </c>
      <c r="C76" s="168"/>
      <c r="D76" s="168"/>
      <c r="E76" s="168"/>
      <c r="F76" s="168"/>
      <c r="G76" s="168"/>
      <c r="H76" s="6"/>
      <c r="I76" s="6"/>
      <c r="J76" s="6"/>
    </row>
    <row r="77" spans="2:11" x14ac:dyDescent="0.25">
      <c r="C77" s="4"/>
      <c r="D77" s="5"/>
      <c r="E77" s="4"/>
      <c r="F77" s="4"/>
      <c r="G77" s="4"/>
      <c r="H77" s="6"/>
      <c r="I77" s="6"/>
      <c r="J77" s="6"/>
    </row>
    <row r="78" spans="2:11" x14ac:dyDescent="0.25">
      <c r="C78" s="4"/>
      <c r="D78" s="5"/>
      <c r="E78" s="4"/>
      <c r="F78" s="4"/>
      <c r="G78" s="4"/>
      <c r="H78" s="6"/>
      <c r="I78" s="6"/>
      <c r="J78" s="6"/>
    </row>
    <row r="79" spans="2:11" x14ac:dyDescent="0.25">
      <c r="C79" s="4"/>
      <c r="D79" s="5"/>
      <c r="E79" s="4"/>
      <c r="F79" s="4"/>
      <c r="G79" s="4"/>
      <c r="H79" s="6"/>
      <c r="I79" s="6"/>
      <c r="J79" s="6"/>
    </row>
    <row r="80" spans="2:11" x14ac:dyDescent="0.25">
      <c r="C80" s="4"/>
      <c r="D80" s="5"/>
      <c r="E80" s="4"/>
      <c r="F80" s="4"/>
      <c r="G80" s="4"/>
      <c r="H80" s="6"/>
      <c r="I80" s="6"/>
      <c r="J80" s="6"/>
    </row>
    <row r="81" spans="3:10" x14ac:dyDescent="0.25">
      <c r="C81" s="4"/>
      <c r="D81" s="5"/>
      <c r="E81" s="4"/>
      <c r="F81" s="4"/>
      <c r="G81" s="4"/>
      <c r="H81" s="6"/>
      <c r="I81" s="6"/>
      <c r="J81" s="6"/>
    </row>
    <row r="82" spans="3:10" x14ac:dyDescent="0.25">
      <c r="C82" s="4"/>
      <c r="D82" s="5"/>
      <c r="E82" s="4"/>
      <c r="F82" s="4"/>
      <c r="G82" s="4"/>
      <c r="H82" s="6"/>
      <c r="I82" s="6"/>
      <c r="J82" s="6"/>
    </row>
    <row r="83" spans="3:10" x14ac:dyDescent="0.25">
      <c r="C83" s="4"/>
      <c r="D83" s="5"/>
      <c r="E83" s="4"/>
      <c r="F83" s="4"/>
      <c r="G83" s="4"/>
      <c r="H83" s="6"/>
      <c r="I83" s="6"/>
      <c r="J83" s="6"/>
    </row>
    <row r="84" spans="3:10" x14ac:dyDescent="0.25">
      <c r="C84" s="4"/>
      <c r="D84" s="5"/>
      <c r="E84" s="4"/>
      <c r="F84" s="4"/>
      <c r="G84" s="4"/>
      <c r="H84" s="6"/>
      <c r="I84" s="6"/>
      <c r="J84" s="6"/>
    </row>
    <row r="85" spans="3:10" x14ac:dyDescent="0.25">
      <c r="C85" s="4"/>
      <c r="D85" s="5"/>
      <c r="E85" s="4"/>
      <c r="F85" s="4"/>
      <c r="G85" s="4"/>
      <c r="H85" s="6"/>
      <c r="I85" s="6"/>
      <c r="J85" s="6"/>
    </row>
    <row r="86" spans="3:10" x14ac:dyDescent="0.25">
      <c r="C86" s="4"/>
      <c r="D86" s="5"/>
      <c r="E86" s="4"/>
      <c r="F86" s="4"/>
      <c r="G86" s="4"/>
      <c r="H86" s="6"/>
      <c r="I86" s="6"/>
      <c r="J86" s="6"/>
    </row>
    <row r="87" spans="3:10" x14ac:dyDescent="0.25">
      <c r="C87" s="4"/>
      <c r="D87" s="5"/>
      <c r="E87" s="4"/>
      <c r="F87" s="4"/>
      <c r="G87" s="4"/>
      <c r="H87" s="6"/>
      <c r="I87" s="6"/>
      <c r="J87" s="6"/>
    </row>
    <row r="88" spans="3:10" x14ac:dyDescent="0.25">
      <c r="C88" s="4"/>
      <c r="D88" s="5"/>
      <c r="E88" s="4"/>
      <c r="F88" s="4"/>
      <c r="G88" s="4"/>
      <c r="H88" s="6"/>
      <c r="I88" s="6"/>
      <c r="J88" s="6"/>
    </row>
    <row r="89" spans="3:10" x14ac:dyDescent="0.25">
      <c r="C89" s="4"/>
      <c r="D89" s="5"/>
      <c r="E89" s="4"/>
      <c r="F89" s="4"/>
      <c r="G89" s="4"/>
      <c r="H89" s="6"/>
      <c r="I89" s="6"/>
      <c r="J89" s="6"/>
    </row>
    <row r="90" spans="3:10" x14ac:dyDescent="0.25">
      <c r="C90" s="4"/>
      <c r="D90" s="5"/>
      <c r="E90" s="4"/>
      <c r="F90" s="4"/>
      <c r="G90" s="4"/>
      <c r="H90" s="6"/>
      <c r="I90" s="6"/>
      <c r="J90" s="6"/>
    </row>
    <row r="91" spans="3:10" x14ac:dyDescent="0.25">
      <c r="C91" s="4"/>
      <c r="D91" s="5"/>
      <c r="E91" s="4"/>
      <c r="F91" s="4"/>
      <c r="G91" s="4"/>
      <c r="H91" s="6"/>
      <c r="I91" s="6"/>
      <c r="J91" s="6"/>
    </row>
    <row r="92" spans="3:10" x14ac:dyDescent="0.25">
      <c r="C92" s="4"/>
      <c r="D92" s="5"/>
      <c r="E92" s="4"/>
      <c r="F92" s="4"/>
      <c r="G92" s="4"/>
      <c r="H92" s="6"/>
      <c r="I92" s="6"/>
      <c r="J92" s="6"/>
    </row>
    <row r="93" spans="3:10" x14ac:dyDescent="0.25">
      <c r="C93" s="4"/>
      <c r="D93" s="5"/>
      <c r="E93" s="4"/>
      <c r="F93" s="4"/>
      <c r="G93" s="4"/>
      <c r="H93" s="6"/>
      <c r="I93" s="6"/>
      <c r="J93" s="6"/>
    </row>
    <row r="94" spans="3:10" x14ac:dyDescent="0.25">
      <c r="C94" s="4"/>
      <c r="D94" s="5"/>
      <c r="E94" s="4"/>
      <c r="F94" s="4"/>
      <c r="G94" s="4"/>
      <c r="H94" s="6"/>
      <c r="I94" s="6"/>
      <c r="J94" s="6"/>
    </row>
    <row r="95" spans="3:10" x14ac:dyDescent="0.25">
      <c r="C95" s="4"/>
      <c r="D95" s="5"/>
      <c r="E95" s="4"/>
      <c r="F95" s="4"/>
      <c r="G95" s="4"/>
      <c r="H95" s="6"/>
      <c r="I95" s="6"/>
      <c r="J95" s="6"/>
    </row>
    <row r="96" spans="3:10" x14ac:dyDescent="0.25">
      <c r="C96" s="4"/>
      <c r="D96" s="5"/>
      <c r="E96" s="4"/>
      <c r="F96" s="4"/>
      <c r="G96" s="4"/>
      <c r="H96" s="6"/>
      <c r="I96" s="6"/>
      <c r="J96" s="6"/>
    </row>
    <row r="97" spans="3:10" x14ac:dyDescent="0.25">
      <c r="C97" s="4"/>
      <c r="D97" s="5"/>
      <c r="E97" s="4"/>
      <c r="F97" s="4"/>
      <c r="G97" s="4"/>
      <c r="H97" s="6"/>
      <c r="I97" s="6"/>
      <c r="J97" s="6"/>
    </row>
    <row r="98" spans="3:10" x14ac:dyDescent="0.25">
      <c r="C98" s="4"/>
      <c r="D98" s="5"/>
      <c r="E98" s="4"/>
      <c r="F98" s="4"/>
      <c r="G98" s="4"/>
      <c r="H98" s="6"/>
      <c r="I98" s="6"/>
      <c r="J98" s="6"/>
    </row>
    <row r="99" spans="3:10" x14ac:dyDescent="0.25">
      <c r="C99" s="4"/>
      <c r="D99" s="5"/>
      <c r="E99" s="4"/>
      <c r="F99" s="4"/>
      <c r="G99" s="4"/>
      <c r="H99" s="6"/>
      <c r="I99" s="6"/>
      <c r="J99" s="6"/>
    </row>
    <row r="100" spans="3:10" x14ac:dyDescent="0.25">
      <c r="C100" s="4"/>
      <c r="D100" s="5"/>
      <c r="E100" s="4"/>
      <c r="F100" s="4"/>
      <c r="G100" s="4"/>
      <c r="H100" s="6"/>
      <c r="I100" s="6"/>
      <c r="J100" s="6"/>
    </row>
    <row r="101" spans="3:10" x14ac:dyDescent="0.25">
      <c r="C101" s="4"/>
      <c r="D101" s="5"/>
      <c r="E101" s="4"/>
      <c r="F101" s="4"/>
      <c r="G101" s="4"/>
      <c r="H101" s="6"/>
      <c r="I101" s="6"/>
      <c r="J101" s="6"/>
    </row>
    <row r="102" spans="3:10" x14ac:dyDescent="0.25">
      <c r="C102" s="4"/>
      <c r="D102" s="5"/>
      <c r="E102" s="4"/>
      <c r="F102" s="4"/>
      <c r="G102" s="4"/>
      <c r="H102" s="6"/>
      <c r="I102" s="6"/>
      <c r="J102" s="6"/>
    </row>
    <row r="103" spans="3:10" x14ac:dyDescent="0.25">
      <c r="C103" s="4"/>
      <c r="D103" s="5"/>
      <c r="E103" s="4"/>
      <c r="F103" s="4"/>
      <c r="G103" s="4"/>
      <c r="H103" s="6"/>
      <c r="I103" s="6"/>
      <c r="J103" s="6"/>
    </row>
    <row r="104" spans="3:10" x14ac:dyDescent="0.25">
      <c r="C104" s="4"/>
      <c r="D104" s="5"/>
      <c r="E104" s="4"/>
      <c r="F104" s="4"/>
      <c r="G104" s="4"/>
      <c r="H104" s="6"/>
      <c r="I104" s="6"/>
      <c r="J104" s="6"/>
    </row>
    <row r="105" spans="3:10" x14ac:dyDescent="0.25">
      <c r="C105" s="4"/>
      <c r="D105" s="5"/>
      <c r="E105" s="4"/>
      <c r="F105" s="4"/>
      <c r="G105" s="4"/>
      <c r="H105" s="6"/>
      <c r="I105" s="6"/>
      <c r="J105" s="6"/>
    </row>
    <row r="106" spans="3:10" x14ac:dyDescent="0.25">
      <c r="C106" s="4"/>
      <c r="D106" s="5"/>
      <c r="E106" s="4"/>
      <c r="F106" s="4"/>
      <c r="G106" s="4"/>
      <c r="H106" s="6"/>
      <c r="I106" s="6"/>
      <c r="J106" s="6"/>
    </row>
    <row r="107" spans="3:10" x14ac:dyDescent="0.25">
      <c r="C107" s="4"/>
      <c r="D107" s="5"/>
      <c r="E107" s="4"/>
      <c r="F107" s="4"/>
      <c r="G107" s="4"/>
      <c r="H107" s="6"/>
      <c r="I107" s="6"/>
      <c r="J107" s="6"/>
    </row>
    <row r="108" spans="3:10" x14ac:dyDescent="0.25">
      <c r="C108" s="4"/>
      <c r="D108" s="5"/>
      <c r="E108" s="4"/>
      <c r="F108" s="4"/>
      <c r="G108" s="4"/>
      <c r="H108" s="6"/>
      <c r="I108" s="6"/>
      <c r="J108" s="6"/>
    </row>
    <row r="109" spans="3:10" x14ac:dyDescent="0.25">
      <c r="C109" s="4"/>
      <c r="D109" s="5"/>
      <c r="E109" s="4"/>
      <c r="F109" s="4"/>
      <c r="G109" s="4"/>
      <c r="H109" s="6"/>
      <c r="I109" s="6"/>
      <c r="J109" s="6"/>
    </row>
    <row r="110" spans="3:10" x14ac:dyDescent="0.25">
      <c r="C110" s="4"/>
      <c r="D110" s="5"/>
      <c r="E110" s="4"/>
      <c r="F110" s="4"/>
      <c r="G110" s="4"/>
      <c r="H110" s="6"/>
      <c r="I110" s="6"/>
      <c r="J110" s="6"/>
    </row>
    <row r="111" spans="3:10" x14ac:dyDescent="0.25">
      <c r="C111" s="4"/>
      <c r="D111" s="5"/>
      <c r="E111" s="4"/>
      <c r="F111" s="4"/>
      <c r="G111" s="4"/>
      <c r="H111" s="6"/>
      <c r="I111" s="6"/>
      <c r="J111" s="6"/>
    </row>
    <row r="112" spans="3:10" x14ac:dyDescent="0.25">
      <c r="C112" s="4"/>
      <c r="D112" s="5"/>
      <c r="E112" s="4"/>
      <c r="F112" s="4"/>
      <c r="G112" s="4"/>
      <c r="H112" s="6"/>
      <c r="I112" s="6"/>
      <c r="J112" s="6"/>
    </row>
    <row r="113" spans="3:10" x14ac:dyDescent="0.25">
      <c r="C113" s="4"/>
      <c r="D113" s="5"/>
      <c r="E113" s="4"/>
      <c r="F113" s="4"/>
      <c r="G113" s="4"/>
      <c r="H113" s="6"/>
      <c r="I113" s="6"/>
      <c r="J113" s="6"/>
    </row>
    <row r="114" spans="3:10" x14ac:dyDescent="0.25">
      <c r="C114" s="4"/>
      <c r="D114" s="5"/>
      <c r="E114" s="4"/>
      <c r="F114" s="4"/>
      <c r="G114" s="4"/>
      <c r="H114" s="6"/>
      <c r="I114" s="6"/>
      <c r="J114" s="6"/>
    </row>
    <row r="115" spans="3:10" x14ac:dyDescent="0.25">
      <c r="C115" s="4"/>
      <c r="D115" s="5"/>
      <c r="E115" s="4"/>
      <c r="F115" s="4"/>
      <c r="G115" s="4"/>
      <c r="H115" s="6"/>
      <c r="I115" s="6"/>
      <c r="J115" s="6"/>
    </row>
    <row r="116" spans="3:10" x14ac:dyDescent="0.25">
      <c r="C116" s="4"/>
      <c r="D116" s="5"/>
      <c r="E116" s="4"/>
      <c r="F116" s="4"/>
      <c r="G116" s="4"/>
      <c r="H116" s="6"/>
      <c r="I116" s="6"/>
      <c r="J116" s="6"/>
    </row>
    <row r="117" spans="3:10" x14ac:dyDescent="0.25">
      <c r="C117" s="4"/>
      <c r="D117" s="5"/>
      <c r="E117" s="4"/>
      <c r="F117" s="4"/>
      <c r="G117" s="4"/>
      <c r="H117" s="6"/>
      <c r="I117" s="6"/>
      <c r="J117" s="6"/>
    </row>
    <row r="118" spans="3:10" x14ac:dyDescent="0.25">
      <c r="C118" s="4"/>
      <c r="D118" s="5"/>
      <c r="E118" s="4"/>
      <c r="F118" s="4"/>
      <c r="G118" s="4"/>
      <c r="H118" s="6"/>
      <c r="I118" s="6"/>
      <c r="J118" s="6"/>
    </row>
    <row r="119" spans="3:10" x14ac:dyDescent="0.25">
      <c r="C119" s="4"/>
      <c r="D119" s="5"/>
      <c r="E119" s="4"/>
      <c r="F119" s="4"/>
      <c r="G119" s="4"/>
      <c r="H119" s="6"/>
      <c r="I119" s="6"/>
      <c r="J119" s="6"/>
    </row>
    <row r="120" spans="3:10" x14ac:dyDescent="0.25">
      <c r="C120" s="4"/>
      <c r="D120" s="5"/>
      <c r="E120" s="4"/>
      <c r="F120" s="4"/>
      <c r="G120" s="4"/>
      <c r="H120" s="6"/>
      <c r="I120" s="6"/>
      <c r="J120" s="6"/>
    </row>
    <row r="121" spans="3:10" x14ac:dyDescent="0.25">
      <c r="C121" s="4"/>
      <c r="D121" s="5"/>
      <c r="E121" s="4"/>
      <c r="F121" s="4"/>
      <c r="G121" s="4"/>
      <c r="H121" s="6"/>
      <c r="I121" s="6"/>
      <c r="J121" s="6"/>
    </row>
    <row r="122" spans="3:10" x14ac:dyDescent="0.25">
      <c r="C122" s="4"/>
      <c r="D122" s="5"/>
      <c r="E122" s="4"/>
      <c r="F122" s="4"/>
      <c r="G122" s="4"/>
      <c r="H122" s="6"/>
      <c r="I122" s="6"/>
      <c r="J122" s="6"/>
    </row>
    <row r="123" spans="3:10" x14ac:dyDescent="0.25">
      <c r="C123" s="4"/>
      <c r="D123" s="5"/>
      <c r="E123" s="4"/>
      <c r="F123" s="4"/>
      <c r="G123" s="4"/>
      <c r="H123" s="6"/>
      <c r="I123" s="6"/>
      <c r="J123" s="6"/>
    </row>
    <row r="124" spans="3:10" x14ac:dyDescent="0.25">
      <c r="C124" s="4"/>
      <c r="D124" s="5"/>
      <c r="E124" s="4"/>
      <c r="F124" s="4"/>
      <c r="G124" s="4"/>
      <c r="H124" s="6"/>
      <c r="I124" s="6"/>
      <c r="J124" s="6"/>
    </row>
    <row r="125" spans="3:10" x14ac:dyDescent="0.25">
      <c r="C125" s="4"/>
      <c r="D125" s="5"/>
      <c r="E125" s="4"/>
      <c r="F125" s="4"/>
      <c r="G125" s="4"/>
      <c r="H125" s="6"/>
      <c r="I125" s="6"/>
      <c r="J125" s="6"/>
    </row>
    <row r="126" spans="3:10" x14ac:dyDescent="0.25">
      <c r="C126" s="4"/>
      <c r="D126" s="5"/>
      <c r="E126" s="4"/>
      <c r="F126" s="4"/>
      <c r="G126" s="4"/>
      <c r="H126" s="6"/>
      <c r="I126" s="6"/>
      <c r="J126" s="6"/>
    </row>
    <row r="127" spans="3:10" x14ac:dyDescent="0.25">
      <c r="C127" s="4"/>
      <c r="D127" s="5"/>
      <c r="E127" s="4"/>
      <c r="F127" s="4"/>
      <c r="G127" s="4"/>
      <c r="H127" s="6"/>
      <c r="I127" s="6"/>
      <c r="J127" s="6"/>
    </row>
    <row r="128" spans="3:10" x14ac:dyDescent="0.25">
      <c r="C128" s="4"/>
      <c r="D128" s="5"/>
      <c r="E128" s="4"/>
      <c r="F128" s="4"/>
      <c r="G128" s="4"/>
      <c r="H128" s="6"/>
      <c r="I128" s="6"/>
      <c r="J128" s="6"/>
    </row>
    <row r="129" spans="3:10" x14ac:dyDescent="0.25">
      <c r="C129" s="5"/>
      <c r="D129" s="5"/>
      <c r="E129" s="7"/>
      <c r="F129" s="5"/>
      <c r="G129" s="5"/>
      <c r="H129" s="8"/>
      <c r="I129" s="8"/>
      <c r="J129" s="8"/>
    </row>
    <row r="130" spans="3:10" x14ac:dyDescent="0.25">
      <c r="C130" s="5"/>
      <c r="D130" s="5"/>
      <c r="E130" s="7"/>
      <c r="F130" s="5"/>
      <c r="G130" s="5"/>
      <c r="H130" s="8"/>
      <c r="I130" s="8"/>
      <c r="J130" s="8"/>
    </row>
    <row r="131" spans="3:10" x14ac:dyDescent="0.25">
      <c r="C131" s="5"/>
      <c r="D131" s="5"/>
      <c r="E131" s="7"/>
      <c r="F131" s="5"/>
      <c r="G131" s="5"/>
      <c r="H131" s="8"/>
      <c r="I131" s="8"/>
      <c r="J131" s="8"/>
    </row>
    <row r="132" spans="3:10" x14ac:dyDescent="0.25">
      <c r="C132" s="5"/>
      <c r="D132" s="5"/>
      <c r="E132" s="7"/>
      <c r="F132" s="5"/>
      <c r="G132" s="5"/>
      <c r="H132" s="8"/>
      <c r="I132" s="8"/>
      <c r="J132" s="8"/>
    </row>
    <row r="133" spans="3:10" x14ac:dyDescent="0.25">
      <c r="C133" s="5"/>
      <c r="D133" s="5"/>
      <c r="E133" s="7"/>
      <c r="F133" s="5"/>
      <c r="G133" s="5"/>
      <c r="H133" s="8"/>
      <c r="I133" s="8"/>
      <c r="J133" s="8"/>
    </row>
    <row r="134" spans="3:10" x14ac:dyDescent="0.25">
      <c r="C134" s="5"/>
      <c r="D134" s="5"/>
      <c r="E134" s="7"/>
      <c r="F134" s="5"/>
      <c r="G134" s="5"/>
      <c r="H134" s="8"/>
      <c r="I134" s="8"/>
      <c r="J134" s="8"/>
    </row>
    <row r="135" spans="3:10" x14ac:dyDescent="0.25">
      <c r="C135" s="5"/>
      <c r="D135" s="5"/>
      <c r="E135" s="7"/>
      <c r="F135" s="5"/>
      <c r="G135" s="5"/>
      <c r="H135" s="8"/>
      <c r="I135" s="8"/>
      <c r="J135" s="8"/>
    </row>
    <row r="136" spans="3:10" x14ac:dyDescent="0.25">
      <c r="C136" s="5"/>
      <c r="D136" s="5"/>
      <c r="E136" s="7"/>
      <c r="F136" s="5"/>
      <c r="G136" s="5"/>
      <c r="H136" s="8"/>
      <c r="I136" s="8"/>
      <c r="J136" s="8"/>
    </row>
    <row r="137" spans="3:10" x14ac:dyDescent="0.25">
      <c r="C137" s="5"/>
      <c r="D137" s="5"/>
      <c r="E137" s="7"/>
      <c r="F137" s="5"/>
      <c r="G137" s="5"/>
      <c r="H137" s="8"/>
      <c r="I137" s="8"/>
      <c r="J137" s="8"/>
    </row>
    <row r="138" spans="3:10" x14ac:dyDescent="0.25">
      <c r="C138" s="5"/>
      <c r="D138" s="5"/>
      <c r="E138" s="7"/>
      <c r="F138" s="5"/>
      <c r="G138" s="5"/>
      <c r="H138" s="8"/>
      <c r="I138" s="8"/>
      <c r="J138" s="8"/>
    </row>
    <row r="139" spans="3:10" x14ac:dyDescent="0.25">
      <c r="C139" s="5"/>
      <c r="D139" s="5"/>
      <c r="E139" s="7"/>
      <c r="F139" s="5"/>
      <c r="G139" s="5"/>
      <c r="H139" s="8"/>
      <c r="I139" s="8"/>
      <c r="J139" s="8"/>
    </row>
    <row r="140" spans="3:10" x14ac:dyDescent="0.25">
      <c r="C140" s="5"/>
      <c r="D140" s="5"/>
      <c r="E140" s="7"/>
      <c r="F140" s="5"/>
      <c r="G140" s="5"/>
      <c r="H140" s="8"/>
      <c r="I140" s="8"/>
      <c r="J140" s="8"/>
    </row>
    <row r="141" spans="3:10" x14ac:dyDescent="0.25">
      <c r="C141" s="5"/>
      <c r="D141" s="5"/>
      <c r="E141" s="7"/>
      <c r="F141" s="5"/>
      <c r="G141" s="5"/>
      <c r="H141" s="8"/>
      <c r="I141" s="8"/>
      <c r="J141" s="8"/>
    </row>
    <row r="142" spans="3:10" x14ac:dyDescent="0.25">
      <c r="C142" s="5"/>
      <c r="D142" s="5"/>
      <c r="E142" s="7"/>
      <c r="F142" s="5"/>
      <c r="G142" s="5"/>
      <c r="H142" s="8"/>
      <c r="I142" s="8"/>
      <c r="J142" s="8"/>
    </row>
    <row r="143" spans="3:10" x14ac:dyDescent="0.25">
      <c r="C143" s="5"/>
      <c r="D143" s="5"/>
      <c r="E143" s="7"/>
      <c r="F143" s="5"/>
      <c r="G143" s="5"/>
      <c r="H143" s="8"/>
      <c r="I143" s="8"/>
      <c r="J143" s="8"/>
    </row>
    <row r="144" spans="3:10" x14ac:dyDescent="0.25">
      <c r="C144" s="5"/>
      <c r="D144" s="5"/>
      <c r="E144" s="7"/>
      <c r="F144" s="5"/>
      <c r="G144" s="5"/>
      <c r="H144" s="8"/>
      <c r="I144" s="8"/>
      <c r="J144" s="8"/>
    </row>
    <row r="145" spans="3:10" x14ac:dyDescent="0.25">
      <c r="C145" s="5"/>
      <c r="D145" s="5"/>
      <c r="E145" s="7"/>
      <c r="F145" s="5"/>
      <c r="G145" s="5"/>
      <c r="H145" s="8"/>
      <c r="I145" s="8"/>
      <c r="J145" s="8"/>
    </row>
    <row r="146" spans="3:10" x14ac:dyDescent="0.25">
      <c r="C146" s="5"/>
      <c r="D146" s="5"/>
      <c r="E146" s="7"/>
      <c r="F146" s="5"/>
      <c r="G146" s="5"/>
      <c r="H146" s="8"/>
      <c r="I146" s="8"/>
      <c r="J146" s="8"/>
    </row>
    <row r="147" spans="3:10" x14ac:dyDescent="0.25">
      <c r="C147" s="5"/>
      <c r="D147" s="5"/>
      <c r="E147" s="7"/>
      <c r="F147" s="5"/>
      <c r="G147" s="5"/>
      <c r="H147" s="8"/>
      <c r="I147" s="8"/>
      <c r="J147" s="8"/>
    </row>
    <row r="148" spans="3:10" x14ac:dyDescent="0.25">
      <c r="C148" s="5"/>
      <c r="D148" s="5"/>
      <c r="E148" s="7"/>
      <c r="F148" s="5"/>
      <c r="G148" s="5"/>
      <c r="H148" s="8"/>
      <c r="I148" s="8"/>
      <c r="J148" s="8"/>
    </row>
    <row r="149" spans="3:10" x14ac:dyDescent="0.25">
      <c r="C149" s="5"/>
      <c r="D149" s="5"/>
      <c r="E149" s="7"/>
      <c r="F149" s="5"/>
      <c r="G149" s="5"/>
      <c r="H149" s="8"/>
      <c r="I149" s="8"/>
      <c r="J149" s="8"/>
    </row>
    <row r="150" spans="3:10" x14ac:dyDescent="0.25">
      <c r="C150" s="5"/>
      <c r="D150" s="5"/>
      <c r="E150" s="7"/>
      <c r="F150" s="5"/>
      <c r="G150" s="5"/>
      <c r="H150" s="8"/>
      <c r="I150" s="8"/>
      <c r="J150" s="8"/>
    </row>
    <row r="151" spans="3:10" x14ac:dyDescent="0.25">
      <c r="C151" s="5"/>
      <c r="D151" s="5"/>
      <c r="E151" s="7"/>
      <c r="F151" s="5"/>
      <c r="G151" s="5"/>
      <c r="H151" s="8"/>
      <c r="I151" s="8"/>
      <c r="J151" s="8"/>
    </row>
    <row r="152" spans="3:10" x14ac:dyDescent="0.25">
      <c r="C152" s="5"/>
      <c r="D152" s="5"/>
      <c r="E152" s="7"/>
      <c r="F152" s="5"/>
      <c r="G152" s="5"/>
      <c r="H152" s="8"/>
      <c r="I152" s="8"/>
      <c r="J152" s="8"/>
    </row>
    <row r="153" spans="3:10" x14ac:dyDescent="0.25">
      <c r="C153" s="5"/>
      <c r="D153" s="5"/>
      <c r="E153" s="7"/>
      <c r="F153" s="5"/>
      <c r="G153" s="5"/>
      <c r="H153" s="8"/>
      <c r="I153" s="8"/>
      <c r="J153" s="8"/>
    </row>
    <row r="154" spans="3:10" x14ac:dyDescent="0.25">
      <c r="C154" s="5"/>
      <c r="D154" s="5"/>
      <c r="E154" s="7"/>
      <c r="F154" s="5"/>
      <c r="G154" s="5"/>
      <c r="H154" s="8"/>
      <c r="I154" s="8"/>
      <c r="J154" s="8"/>
    </row>
    <row r="155" spans="3:10" x14ac:dyDescent="0.25">
      <c r="C155" s="5"/>
      <c r="D155" s="5"/>
      <c r="E155" s="7"/>
      <c r="F155" s="5"/>
      <c r="G155" s="5"/>
      <c r="H155" s="8"/>
      <c r="I155" s="8"/>
      <c r="J155" s="8"/>
    </row>
    <row r="156" spans="3:10" x14ac:dyDescent="0.25">
      <c r="C156" s="5"/>
      <c r="D156" s="5"/>
      <c r="E156" s="7"/>
      <c r="F156" s="5"/>
      <c r="G156" s="5"/>
      <c r="H156" s="8"/>
      <c r="I156" s="8"/>
      <c r="J156" s="8"/>
    </row>
    <row r="157" spans="3:10" x14ac:dyDescent="0.25">
      <c r="C157" s="5"/>
      <c r="D157" s="5"/>
      <c r="E157" s="7"/>
      <c r="F157" s="5"/>
      <c r="G157" s="5"/>
      <c r="H157" s="8"/>
      <c r="I157" s="8"/>
      <c r="J157" s="8"/>
    </row>
    <row r="158" spans="3:10" x14ac:dyDescent="0.25">
      <c r="C158" s="5"/>
      <c r="D158" s="5"/>
      <c r="E158" s="7"/>
      <c r="F158" s="5"/>
      <c r="G158" s="5"/>
      <c r="H158" s="8"/>
      <c r="I158" s="8"/>
      <c r="J158" s="8"/>
    </row>
    <row r="159" spans="3:10" x14ac:dyDescent="0.25">
      <c r="C159" s="5"/>
      <c r="D159" s="5"/>
      <c r="E159" s="7"/>
      <c r="F159" s="5"/>
      <c r="G159" s="5"/>
      <c r="H159" s="8"/>
      <c r="I159" s="8"/>
      <c r="J159" s="8"/>
    </row>
    <row r="160" spans="3:10" x14ac:dyDescent="0.25">
      <c r="C160" s="5"/>
      <c r="D160" s="5"/>
      <c r="E160" s="7"/>
      <c r="F160" s="5"/>
      <c r="G160" s="5"/>
      <c r="H160" s="8"/>
      <c r="I160" s="8"/>
      <c r="J160" s="8"/>
    </row>
    <row r="161" spans="3:10" x14ac:dyDescent="0.25">
      <c r="C161" s="5"/>
      <c r="D161" s="5"/>
      <c r="E161" s="7"/>
      <c r="F161" s="5"/>
      <c r="G161" s="5"/>
      <c r="H161" s="8"/>
      <c r="I161" s="8"/>
      <c r="J161" s="8"/>
    </row>
    <row r="162" spans="3:10" x14ac:dyDescent="0.25">
      <c r="C162" s="5"/>
      <c r="D162" s="5"/>
      <c r="E162" s="7"/>
      <c r="F162" s="5"/>
      <c r="G162" s="5"/>
      <c r="H162" s="8"/>
      <c r="I162" s="8"/>
      <c r="J162" s="8"/>
    </row>
    <row r="163" spans="3:10" x14ac:dyDescent="0.25">
      <c r="C163" s="5"/>
      <c r="D163" s="5"/>
      <c r="E163" s="7"/>
      <c r="F163" s="5"/>
      <c r="G163" s="5"/>
      <c r="H163" s="8"/>
      <c r="I163" s="8"/>
      <c r="J163" s="8"/>
    </row>
    <row r="164" spans="3:10" x14ac:dyDescent="0.25">
      <c r="C164" s="5"/>
      <c r="D164" s="5"/>
      <c r="E164" s="7"/>
      <c r="F164" s="5"/>
      <c r="G164" s="5"/>
      <c r="H164" s="8"/>
      <c r="I164" s="8"/>
      <c r="J164" s="8"/>
    </row>
    <row r="165" spans="3:10" x14ac:dyDescent="0.25">
      <c r="C165" s="5"/>
      <c r="D165" s="5"/>
      <c r="E165" s="7"/>
      <c r="F165" s="5"/>
      <c r="G165" s="5"/>
      <c r="H165" s="8"/>
      <c r="I165" s="8"/>
      <c r="J165" s="8"/>
    </row>
    <row r="166" spans="3:10" x14ac:dyDescent="0.25">
      <c r="C166" s="5"/>
      <c r="D166" s="5"/>
      <c r="E166" s="7"/>
      <c r="F166" s="5"/>
      <c r="G166" s="5"/>
      <c r="H166" s="8"/>
      <c r="I166" s="8"/>
      <c r="J166" s="8"/>
    </row>
    <row r="167" spans="3:10" x14ac:dyDescent="0.25">
      <c r="C167" s="5"/>
      <c r="D167" s="5"/>
      <c r="E167" s="7"/>
      <c r="F167" s="5"/>
      <c r="G167" s="5"/>
      <c r="H167" s="8"/>
      <c r="I167" s="8"/>
      <c r="J167" s="8"/>
    </row>
    <row r="168" spans="3:10" x14ac:dyDescent="0.25">
      <c r="C168" s="5"/>
      <c r="D168" s="5"/>
      <c r="E168" s="7"/>
      <c r="F168" s="5"/>
      <c r="G168" s="5"/>
      <c r="H168" s="8"/>
      <c r="I168" s="8"/>
      <c r="J168" s="8"/>
    </row>
    <row r="169" spans="3:10" x14ac:dyDescent="0.25">
      <c r="C169" s="5"/>
      <c r="D169" s="5"/>
      <c r="E169" s="7"/>
      <c r="F169" s="5"/>
      <c r="G169" s="5"/>
      <c r="H169" s="8"/>
      <c r="I169" s="8"/>
      <c r="J169" s="8"/>
    </row>
    <row r="170" spans="3:10" x14ac:dyDescent="0.25">
      <c r="C170" s="5"/>
      <c r="D170" s="5"/>
      <c r="E170" s="7"/>
      <c r="F170" s="5"/>
      <c r="G170" s="5"/>
      <c r="H170" s="8"/>
      <c r="I170" s="8"/>
      <c r="J170" s="8"/>
    </row>
    <row r="171" spans="3:10" x14ac:dyDescent="0.25">
      <c r="C171" s="5"/>
      <c r="D171" s="5"/>
      <c r="E171" s="7"/>
      <c r="F171" s="5"/>
      <c r="G171" s="5"/>
      <c r="H171" s="8"/>
      <c r="I171" s="8"/>
      <c r="J171" s="8"/>
    </row>
    <row r="172" spans="3:10" x14ac:dyDescent="0.25">
      <c r="C172" s="5"/>
      <c r="D172" s="5"/>
      <c r="E172" s="7"/>
      <c r="F172" s="5"/>
      <c r="G172" s="5"/>
      <c r="H172" s="8"/>
      <c r="I172" s="8"/>
      <c r="J172" s="8"/>
    </row>
    <row r="173" spans="3:10" x14ac:dyDescent="0.25">
      <c r="C173" s="5"/>
      <c r="D173" s="5"/>
      <c r="E173" s="7"/>
      <c r="F173" s="5"/>
      <c r="G173" s="5"/>
      <c r="H173" s="8"/>
      <c r="I173" s="8"/>
      <c r="J173" s="8"/>
    </row>
    <row r="174" spans="3:10" x14ac:dyDescent="0.25">
      <c r="C174" s="5"/>
      <c r="D174" s="5"/>
      <c r="E174" s="7"/>
      <c r="F174" s="5"/>
      <c r="G174" s="5"/>
      <c r="H174" s="8"/>
      <c r="I174" s="8"/>
      <c r="J174" s="8"/>
    </row>
    <row r="175" spans="3:10" x14ac:dyDescent="0.25">
      <c r="C175" s="5"/>
      <c r="D175" s="5"/>
      <c r="E175" s="7"/>
      <c r="F175" s="5"/>
      <c r="G175" s="5"/>
      <c r="H175" s="8"/>
      <c r="I175" s="8"/>
      <c r="J175" s="8"/>
    </row>
    <row r="176" spans="3:10" x14ac:dyDescent="0.25">
      <c r="C176" s="5"/>
      <c r="D176" s="5"/>
      <c r="E176" s="7"/>
      <c r="F176" s="5"/>
      <c r="G176" s="5"/>
      <c r="H176" s="8"/>
      <c r="I176" s="8"/>
      <c r="J176" s="8"/>
    </row>
    <row r="177" spans="3:10" x14ac:dyDescent="0.25">
      <c r="C177" s="5"/>
      <c r="D177" s="5"/>
      <c r="E177" s="7"/>
      <c r="F177" s="5"/>
      <c r="G177" s="5"/>
      <c r="H177" s="8"/>
      <c r="I177" s="8"/>
      <c r="J177" s="8"/>
    </row>
    <row r="178" spans="3:10" x14ac:dyDescent="0.25">
      <c r="C178" s="5"/>
      <c r="D178" s="5"/>
      <c r="E178" s="7"/>
      <c r="F178" s="5"/>
      <c r="G178" s="5"/>
      <c r="H178" s="8"/>
      <c r="I178" s="8"/>
      <c r="J178" s="8"/>
    </row>
    <row r="179" spans="3:10" x14ac:dyDescent="0.25">
      <c r="C179" s="5"/>
      <c r="D179" s="5"/>
      <c r="E179" s="7"/>
      <c r="F179" s="5"/>
      <c r="G179" s="5"/>
      <c r="H179" s="8"/>
      <c r="I179" s="8"/>
      <c r="J179" s="8"/>
    </row>
    <row r="180" spans="3:10" x14ac:dyDescent="0.25">
      <c r="C180" s="5"/>
      <c r="D180" s="5"/>
      <c r="E180" s="7"/>
      <c r="F180" s="5"/>
      <c r="G180" s="5"/>
      <c r="H180" s="8"/>
      <c r="I180" s="8"/>
      <c r="J180" s="8"/>
    </row>
    <row r="181" spans="3:10" x14ac:dyDescent="0.25">
      <c r="C181" s="5"/>
      <c r="D181" s="5"/>
      <c r="E181" s="7"/>
      <c r="F181" s="5"/>
      <c r="G181" s="5"/>
      <c r="H181" s="8"/>
      <c r="I181" s="8"/>
      <c r="J181" s="8"/>
    </row>
    <row r="182" spans="3:10" x14ac:dyDescent="0.25">
      <c r="C182" s="5"/>
      <c r="D182" s="5"/>
      <c r="E182" s="7"/>
      <c r="F182" s="5"/>
      <c r="G182" s="5"/>
      <c r="H182" s="8"/>
      <c r="I182" s="8"/>
      <c r="J182" s="8"/>
    </row>
    <row r="183" spans="3:10" x14ac:dyDescent="0.25">
      <c r="C183" s="5"/>
      <c r="D183" s="5"/>
      <c r="E183" s="7"/>
      <c r="F183" s="5"/>
      <c r="G183" s="5"/>
      <c r="H183" s="8"/>
      <c r="I183" s="8"/>
      <c r="J183" s="8"/>
    </row>
    <row r="184" spans="3:10" x14ac:dyDescent="0.25">
      <c r="C184" s="5"/>
      <c r="D184" s="5"/>
      <c r="E184" s="7"/>
      <c r="F184" s="5"/>
      <c r="G184" s="5"/>
      <c r="H184" s="8"/>
      <c r="I184" s="8"/>
      <c r="J184" s="8"/>
    </row>
    <row r="185" spans="3:10" x14ac:dyDescent="0.25">
      <c r="C185" s="5"/>
      <c r="D185" s="5"/>
      <c r="E185" s="7"/>
      <c r="F185" s="5"/>
      <c r="G185" s="5"/>
      <c r="H185" s="8"/>
      <c r="I185" s="8"/>
      <c r="J185" s="8"/>
    </row>
    <row r="186" spans="3:10" x14ac:dyDescent="0.25">
      <c r="C186" s="5"/>
      <c r="D186" s="5"/>
      <c r="E186" s="7"/>
      <c r="F186" s="5"/>
      <c r="G186" s="5"/>
      <c r="H186" s="8"/>
      <c r="I186" s="8"/>
      <c r="J186" s="8"/>
    </row>
    <row r="187" spans="3:10" x14ac:dyDescent="0.25">
      <c r="C187" s="5"/>
      <c r="D187" s="5"/>
      <c r="E187" s="7"/>
      <c r="F187" s="5"/>
      <c r="G187" s="5"/>
      <c r="H187" s="8"/>
      <c r="I187" s="8"/>
      <c r="J187" s="8"/>
    </row>
    <row r="188" spans="3:10" x14ac:dyDescent="0.25">
      <c r="C188" s="5"/>
      <c r="D188" s="5"/>
      <c r="E188" s="7"/>
      <c r="F188" s="5"/>
      <c r="G188" s="5"/>
      <c r="H188" s="8"/>
      <c r="I188" s="8"/>
      <c r="J188" s="8"/>
    </row>
    <row r="189" spans="3:10" x14ac:dyDescent="0.25">
      <c r="C189" s="5"/>
      <c r="D189" s="5"/>
      <c r="E189" s="7"/>
      <c r="F189" s="5"/>
      <c r="G189" s="5"/>
      <c r="H189" s="8"/>
      <c r="I189" s="8"/>
      <c r="J189" s="8"/>
    </row>
    <row r="190" spans="3:10" x14ac:dyDescent="0.25">
      <c r="C190" s="5"/>
      <c r="D190" s="5"/>
      <c r="E190" s="7"/>
      <c r="F190" s="5"/>
      <c r="G190" s="5"/>
      <c r="H190" s="8"/>
      <c r="I190" s="8"/>
      <c r="J190" s="8"/>
    </row>
    <row r="191" spans="3:10" x14ac:dyDescent="0.25">
      <c r="C191" s="5"/>
      <c r="D191" s="5"/>
      <c r="E191" s="7"/>
      <c r="F191" s="5"/>
      <c r="G191" s="5"/>
      <c r="H191" s="8"/>
      <c r="I191" s="8"/>
      <c r="J191" s="8"/>
    </row>
    <row r="192" spans="3:10" x14ac:dyDescent="0.25">
      <c r="C192" s="5"/>
      <c r="D192" s="5"/>
      <c r="E192" s="7"/>
      <c r="F192" s="5"/>
      <c r="G192" s="5"/>
      <c r="H192" s="8"/>
      <c r="I192" s="8"/>
      <c r="J192" s="8"/>
    </row>
    <row r="193" spans="3:10" x14ac:dyDescent="0.25">
      <c r="C193" s="5"/>
      <c r="D193" s="5"/>
      <c r="E193" s="7"/>
      <c r="F193" s="5"/>
      <c r="G193" s="5"/>
      <c r="H193" s="8"/>
      <c r="I193" s="8"/>
      <c r="J193" s="8"/>
    </row>
    <row r="194" spans="3:10" x14ac:dyDescent="0.25">
      <c r="C194" s="5"/>
      <c r="D194" s="5"/>
      <c r="E194" s="7"/>
      <c r="F194" s="5"/>
      <c r="G194" s="5"/>
      <c r="H194" s="8"/>
      <c r="I194" s="8"/>
      <c r="J194" s="8"/>
    </row>
    <row r="195" spans="3:10" x14ac:dyDescent="0.25">
      <c r="C195" s="5"/>
      <c r="D195" s="5"/>
      <c r="E195" s="7"/>
      <c r="F195" s="5"/>
      <c r="G195" s="5"/>
      <c r="H195" s="8"/>
      <c r="I195" s="8"/>
      <c r="J195" s="8"/>
    </row>
    <row r="196" spans="3:10" x14ac:dyDescent="0.25">
      <c r="C196" s="5"/>
      <c r="D196" s="5"/>
      <c r="E196" s="7"/>
      <c r="F196" s="5"/>
      <c r="G196" s="5"/>
      <c r="H196" s="8"/>
      <c r="I196" s="8"/>
      <c r="J196" s="8"/>
    </row>
    <row r="197" spans="3:10" x14ac:dyDescent="0.25">
      <c r="C197" s="5"/>
      <c r="D197" s="5"/>
      <c r="E197" s="7"/>
      <c r="F197" s="5"/>
      <c r="G197" s="5"/>
      <c r="H197" s="8"/>
      <c r="I197" s="8"/>
      <c r="J197" s="8"/>
    </row>
    <row r="198" spans="3:10" x14ac:dyDescent="0.25">
      <c r="C198" s="5"/>
      <c r="D198" s="5"/>
      <c r="E198" s="7"/>
      <c r="F198" s="5"/>
      <c r="G198" s="5"/>
      <c r="H198" s="8"/>
      <c r="I198" s="8"/>
      <c r="J198" s="8"/>
    </row>
    <row r="199" spans="3:10" x14ac:dyDescent="0.25">
      <c r="C199" s="5"/>
      <c r="D199" s="5"/>
      <c r="E199" s="7"/>
      <c r="F199" s="5"/>
      <c r="G199" s="5"/>
      <c r="H199" s="8"/>
      <c r="I199" s="8"/>
      <c r="J199" s="8"/>
    </row>
    <row r="200" spans="3:10" x14ac:dyDescent="0.25">
      <c r="C200" s="5"/>
      <c r="D200" s="5"/>
      <c r="E200" s="7"/>
      <c r="F200" s="5"/>
      <c r="G200" s="5"/>
      <c r="H200" s="8"/>
      <c r="I200" s="8"/>
      <c r="J200" s="8"/>
    </row>
    <row r="201" spans="3:10" x14ac:dyDescent="0.25">
      <c r="C201" s="5"/>
      <c r="D201" s="5"/>
      <c r="E201" s="7"/>
      <c r="F201" s="5"/>
      <c r="G201" s="5"/>
      <c r="H201" s="8"/>
      <c r="I201" s="8"/>
      <c r="J201" s="8"/>
    </row>
    <row r="202" spans="3:10" x14ac:dyDescent="0.25">
      <c r="C202" s="5"/>
      <c r="D202" s="5"/>
      <c r="E202" s="7"/>
      <c r="F202" s="5"/>
      <c r="G202" s="5"/>
      <c r="H202" s="8"/>
      <c r="I202" s="8"/>
      <c r="J202" s="8"/>
    </row>
    <row r="203" spans="3:10" x14ac:dyDescent="0.25">
      <c r="C203" s="5"/>
      <c r="D203" s="5"/>
      <c r="E203" s="7"/>
      <c r="F203" s="5"/>
      <c r="G203" s="5"/>
      <c r="H203" s="8"/>
      <c r="I203" s="8"/>
      <c r="J203" s="8"/>
    </row>
    <row r="204" spans="3:10" x14ac:dyDescent="0.25">
      <c r="C204" s="5"/>
      <c r="D204" s="5"/>
      <c r="E204" s="7"/>
      <c r="F204" s="5"/>
      <c r="G204" s="5"/>
      <c r="H204" s="8"/>
      <c r="I204" s="8"/>
      <c r="J204" s="8"/>
    </row>
    <row r="205" spans="3:10" x14ac:dyDescent="0.25">
      <c r="C205" s="5"/>
      <c r="D205" s="5"/>
      <c r="E205" s="7"/>
      <c r="F205" s="5"/>
      <c r="G205" s="5"/>
      <c r="H205" s="8"/>
      <c r="I205" s="8"/>
      <c r="J205" s="8"/>
    </row>
    <row r="206" spans="3:10" x14ac:dyDescent="0.25">
      <c r="C206" s="5"/>
      <c r="D206" s="5"/>
      <c r="E206" s="7"/>
      <c r="F206" s="5"/>
      <c r="G206" s="5"/>
      <c r="H206" s="8"/>
      <c r="I206" s="8"/>
      <c r="J206" s="8"/>
    </row>
    <row r="207" spans="3:10" x14ac:dyDescent="0.25">
      <c r="C207" s="5"/>
      <c r="D207" s="5"/>
      <c r="E207" s="7"/>
      <c r="F207" s="5"/>
      <c r="G207" s="5"/>
      <c r="H207" s="8"/>
      <c r="I207" s="8"/>
      <c r="J207" s="8"/>
    </row>
    <row r="208" spans="3:10" x14ac:dyDescent="0.25">
      <c r="C208" s="5"/>
      <c r="D208" s="5"/>
      <c r="E208" s="7"/>
      <c r="F208" s="5"/>
      <c r="G208" s="5"/>
      <c r="H208" s="8"/>
      <c r="I208" s="8"/>
      <c r="J208" s="8"/>
    </row>
    <row r="209" spans="3:10" x14ac:dyDescent="0.25">
      <c r="C209" s="5"/>
      <c r="D209" s="5"/>
      <c r="E209" s="7"/>
      <c r="F209" s="5"/>
      <c r="G209" s="5"/>
      <c r="H209" s="8"/>
      <c r="I209" s="8"/>
      <c r="J209" s="8"/>
    </row>
    <row r="210" spans="3:10" x14ac:dyDescent="0.25">
      <c r="C210" s="5"/>
      <c r="D210" s="5"/>
      <c r="E210" s="7"/>
      <c r="F210" s="5"/>
      <c r="G210" s="5"/>
      <c r="H210" s="8"/>
      <c r="I210" s="8"/>
      <c r="J210" s="8"/>
    </row>
    <row r="211" spans="3:10" x14ac:dyDescent="0.25">
      <c r="C211" s="5"/>
      <c r="D211" s="5"/>
      <c r="E211" s="7"/>
      <c r="F211" s="5"/>
      <c r="G211" s="5"/>
      <c r="H211" s="8"/>
      <c r="I211" s="8"/>
      <c r="J211" s="8"/>
    </row>
    <row r="212" spans="3:10" x14ac:dyDescent="0.25">
      <c r="C212" s="5"/>
      <c r="D212" s="5"/>
      <c r="E212" s="7"/>
      <c r="F212" s="5"/>
      <c r="G212" s="5"/>
      <c r="H212" s="8"/>
      <c r="I212" s="8"/>
      <c r="J212" s="8"/>
    </row>
    <row r="213" spans="3:10" x14ac:dyDescent="0.25">
      <c r="C213" s="5"/>
      <c r="D213" s="5"/>
      <c r="E213" s="7"/>
      <c r="F213" s="5"/>
      <c r="G213" s="5"/>
      <c r="H213" s="8"/>
      <c r="I213" s="8"/>
      <c r="J213" s="8"/>
    </row>
    <row r="214" spans="3:10" x14ac:dyDescent="0.25">
      <c r="C214" s="5"/>
      <c r="D214" s="5"/>
      <c r="E214" s="7"/>
      <c r="F214" s="5"/>
      <c r="G214" s="5"/>
      <c r="H214" s="8"/>
      <c r="I214" s="8"/>
      <c r="J214" s="8"/>
    </row>
    <row r="215" spans="3:10" x14ac:dyDescent="0.25">
      <c r="C215" s="5"/>
      <c r="D215" s="5"/>
      <c r="E215" s="7"/>
      <c r="F215" s="5"/>
      <c r="G215" s="5"/>
      <c r="H215" s="8"/>
      <c r="I215" s="8"/>
      <c r="J215" s="8"/>
    </row>
    <row r="216" spans="3:10" x14ac:dyDescent="0.25">
      <c r="C216" s="5"/>
      <c r="D216" s="5"/>
      <c r="E216" s="7"/>
      <c r="F216" s="5"/>
      <c r="G216" s="5"/>
      <c r="H216" s="8"/>
      <c r="I216" s="8"/>
      <c r="J216" s="8"/>
    </row>
    <row r="217" spans="3:10" x14ac:dyDescent="0.25">
      <c r="C217" s="5"/>
      <c r="D217" s="5"/>
      <c r="E217" s="7"/>
      <c r="F217" s="5"/>
      <c r="G217" s="5"/>
      <c r="H217" s="8"/>
      <c r="I217" s="8"/>
      <c r="J217" s="8"/>
    </row>
    <row r="218" spans="3:10" x14ac:dyDescent="0.25">
      <c r="C218" s="5"/>
      <c r="D218" s="5"/>
      <c r="E218" s="7"/>
      <c r="F218" s="5"/>
      <c r="G218" s="5"/>
      <c r="H218" s="8"/>
      <c r="I218" s="8"/>
      <c r="J218" s="8"/>
    </row>
    <row r="219" spans="3:10" x14ac:dyDescent="0.25">
      <c r="C219" s="5"/>
      <c r="D219" s="5"/>
      <c r="E219" s="7"/>
      <c r="F219" s="5"/>
      <c r="G219" s="5"/>
      <c r="H219" s="8"/>
      <c r="I219" s="8"/>
      <c r="J219" s="8"/>
    </row>
    <row r="220" spans="3:10" x14ac:dyDescent="0.25">
      <c r="C220" s="5"/>
      <c r="D220" s="5"/>
      <c r="E220" s="7"/>
      <c r="F220" s="5"/>
      <c r="G220" s="5"/>
      <c r="H220" s="8"/>
      <c r="I220" s="8"/>
      <c r="J220" s="8"/>
    </row>
    <row r="221" spans="3:10" x14ac:dyDescent="0.25">
      <c r="C221" s="5"/>
      <c r="D221" s="5"/>
      <c r="E221" s="7"/>
      <c r="F221" s="5"/>
      <c r="G221" s="5"/>
      <c r="H221" s="8"/>
      <c r="I221" s="8"/>
      <c r="J221" s="8"/>
    </row>
    <row r="222" spans="3:10" x14ac:dyDescent="0.25">
      <c r="C222" s="5"/>
      <c r="D222" s="5"/>
      <c r="E222" s="7"/>
      <c r="F222" s="5"/>
      <c r="G222" s="5"/>
      <c r="H222" s="8"/>
      <c r="I222" s="8"/>
      <c r="J222" s="8"/>
    </row>
    <row r="223" spans="3:10" x14ac:dyDescent="0.25">
      <c r="C223" s="5"/>
      <c r="D223" s="5"/>
      <c r="E223" s="7"/>
      <c r="F223" s="5"/>
      <c r="G223" s="5"/>
      <c r="H223" s="8"/>
      <c r="I223" s="8"/>
      <c r="J223" s="8"/>
    </row>
    <row r="224" spans="3:10" x14ac:dyDescent="0.25">
      <c r="C224" s="5"/>
      <c r="D224" s="5"/>
      <c r="E224" s="7"/>
      <c r="F224" s="5"/>
      <c r="G224" s="5"/>
      <c r="H224" s="8"/>
      <c r="I224" s="8"/>
      <c r="J224" s="8"/>
    </row>
    <row r="225" spans="3:10" x14ac:dyDescent="0.25">
      <c r="C225" s="5"/>
      <c r="D225" s="5"/>
      <c r="E225" s="7"/>
      <c r="F225" s="5"/>
      <c r="G225" s="5"/>
      <c r="H225" s="8"/>
      <c r="I225" s="8"/>
      <c r="J225" s="8"/>
    </row>
    <row r="226" spans="3:10" x14ac:dyDescent="0.25">
      <c r="C226" s="5"/>
      <c r="D226" s="5"/>
      <c r="E226" s="7"/>
      <c r="F226" s="5"/>
      <c r="G226" s="5"/>
      <c r="H226" s="8"/>
      <c r="I226" s="8"/>
      <c r="J226" s="8"/>
    </row>
    <row r="227" spans="3:10" x14ac:dyDescent="0.25">
      <c r="C227" s="5"/>
      <c r="D227" s="5"/>
      <c r="E227" s="7"/>
      <c r="F227" s="5"/>
      <c r="G227" s="5"/>
      <c r="H227" s="8"/>
      <c r="I227" s="8"/>
      <c r="J227" s="8"/>
    </row>
    <row r="228" spans="3:10" x14ac:dyDescent="0.25">
      <c r="C228" s="5"/>
      <c r="D228" s="5"/>
      <c r="E228" s="7"/>
      <c r="F228" s="5"/>
      <c r="G228" s="5"/>
      <c r="H228" s="8"/>
      <c r="I228" s="8"/>
      <c r="J228" s="8"/>
    </row>
    <row r="229" spans="3:10" x14ac:dyDescent="0.25">
      <c r="C229" s="5"/>
      <c r="D229" s="5"/>
      <c r="E229" s="7"/>
      <c r="F229" s="5"/>
      <c r="G229" s="5"/>
      <c r="H229" s="8"/>
      <c r="I229" s="8"/>
      <c r="J229" s="8"/>
    </row>
    <row r="230" spans="3:10" x14ac:dyDescent="0.25">
      <c r="C230" s="5"/>
      <c r="D230" s="5"/>
      <c r="E230" s="7"/>
      <c r="F230" s="5"/>
      <c r="G230" s="5"/>
      <c r="H230" s="8"/>
      <c r="I230" s="8"/>
      <c r="J230" s="8"/>
    </row>
    <row r="231" spans="3:10" x14ac:dyDescent="0.25">
      <c r="C231" s="5"/>
      <c r="D231" s="5"/>
      <c r="E231" s="7"/>
      <c r="F231" s="5"/>
      <c r="G231" s="5"/>
      <c r="H231" s="8"/>
      <c r="I231" s="8"/>
      <c r="J231" s="8"/>
    </row>
    <row r="232" spans="3:10" x14ac:dyDescent="0.25">
      <c r="C232" s="5"/>
      <c r="D232" s="5"/>
      <c r="E232" s="7"/>
      <c r="F232" s="5"/>
      <c r="G232" s="5"/>
      <c r="H232" s="8"/>
      <c r="I232" s="8"/>
      <c r="J232" s="8"/>
    </row>
    <row r="233" spans="3:10" x14ac:dyDescent="0.25">
      <c r="C233" s="5"/>
      <c r="D233" s="5"/>
      <c r="E233" s="7"/>
      <c r="F233" s="5"/>
      <c r="G233" s="5"/>
      <c r="H233" s="8"/>
      <c r="I233" s="8"/>
      <c r="J233" s="8"/>
    </row>
    <row r="234" spans="3:10" x14ac:dyDescent="0.25">
      <c r="C234" s="5"/>
      <c r="D234" s="5"/>
      <c r="E234" s="7"/>
      <c r="F234" s="5"/>
      <c r="G234" s="5"/>
      <c r="H234" s="8"/>
      <c r="I234" s="8"/>
      <c r="J234" s="8"/>
    </row>
    <row r="235" spans="3:10" x14ac:dyDescent="0.25">
      <c r="C235" s="5"/>
      <c r="D235" s="5"/>
      <c r="E235" s="7"/>
      <c r="F235" s="5"/>
      <c r="G235" s="5"/>
      <c r="H235" s="8"/>
      <c r="I235" s="8"/>
      <c r="J235" s="8"/>
    </row>
    <row r="236" spans="3:10" x14ac:dyDescent="0.25">
      <c r="C236" s="5"/>
      <c r="D236" s="5"/>
      <c r="E236" s="7"/>
      <c r="F236" s="5"/>
      <c r="G236" s="5"/>
      <c r="H236" s="8"/>
      <c r="I236" s="8"/>
      <c r="J236" s="8"/>
    </row>
    <row r="237" spans="3:10" x14ac:dyDescent="0.25">
      <c r="C237" s="5"/>
      <c r="D237" s="5"/>
      <c r="E237" s="7"/>
      <c r="F237" s="5"/>
      <c r="G237" s="5"/>
      <c r="H237" s="8"/>
      <c r="I237" s="8"/>
      <c r="J237" s="8"/>
    </row>
    <row r="238" spans="3:10" x14ac:dyDescent="0.25">
      <c r="C238" s="5"/>
      <c r="D238" s="5"/>
      <c r="E238" s="7"/>
      <c r="F238" s="5"/>
      <c r="G238" s="5"/>
      <c r="H238" s="8"/>
      <c r="I238" s="8"/>
      <c r="J238" s="8"/>
    </row>
    <row r="239" spans="3:10" x14ac:dyDescent="0.25">
      <c r="C239" s="5"/>
      <c r="D239" s="5"/>
      <c r="E239" s="7"/>
      <c r="F239" s="5"/>
      <c r="G239" s="5"/>
      <c r="H239" s="8"/>
      <c r="I239" s="8"/>
      <c r="J239" s="8"/>
    </row>
    <row r="240" spans="3:10" x14ac:dyDescent="0.25">
      <c r="C240" s="5"/>
      <c r="D240" s="5"/>
      <c r="E240" s="7"/>
      <c r="F240" s="5"/>
      <c r="G240" s="5"/>
      <c r="H240" s="8"/>
      <c r="I240" s="8"/>
      <c r="J240" s="8"/>
    </row>
    <row r="241" spans="3:10" x14ac:dyDescent="0.25">
      <c r="C241" s="5"/>
      <c r="D241" s="5"/>
      <c r="E241" s="7"/>
      <c r="F241" s="5"/>
      <c r="G241" s="5"/>
      <c r="H241" s="8"/>
      <c r="I241" s="8"/>
      <c r="J241" s="8"/>
    </row>
    <row r="242" spans="3:10" x14ac:dyDescent="0.25">
      <c r="C242" s="5"/>
      <c r="D242" s="5"/>
      <c r="E242" s="7"/>
      <c r="F242" s="5"/>
      <c r="G242" s="5"/>
      <c r="H242" s="8"/>
      <c r="I242" s="8"/>
      <c r="J242" s="8"/>
    </row>
    <row r="243" spans="3:10" x14ac:dyDescent="0.25">
      <c r="C243" s="5"/>
      <c r="D243" s="5"/>
      <c r="E243" s="7"/>
      <c r="F243" s="5"/>
      <c r="G243" s="5"/>
      <c r="H243" s="8"/>
      <c r="I243" s="8"/>
      <c r="J243" s="8"/>
    </row>
    <row r="244" spans="3:10" x14ac:dyDescent="0.25">
      <c r="C244" s="5"/>
      <c r="D244" s="5"/>
      <c r="E244" s="7"/>
      <c r="F244" s="5"/>
      <c r="G244" s="5"/>
      <c r="H244" s="8"/>
      <c r="I244" s="8"/>
      <c r="J244" s="8"/>
    </row>
    <row r="245" spans="3:10" x14ac:dyDescent="0.25">
      <c r="C245" s="5"/>
      <c r="D245" s="5"/>
      <c r="E245" s="7"/>
      <c r="F245" s="5"/>
      <c r="G245" s="5"/>
      <c r="H245" s="8"/>
      <c r="I245" s="8"/>
      <c r="J245" s="8"/>
    </row>
    <row r="246" spans="3:10" x14ac:dyDescent="0.25">
      <c r="C246" s="5"/>
      <c r="D246" s="5"/>
      <c r="E246" s="7"/>
      <c r="F246" s="5"/>
      <c r="G246" s="5"/>
      <c r="H246" s="8"/>
      <c r="I246" s="8"/>
      <c r="J246" s="8"/>
    </row>
    <row r="247" spans="3:10" x14ac:dyDescent="0.25">
      <c r="C247" s="5"/>
      <c r="D247" s="5"/>
      <c r="E247" s="7"/>
      <c r="F247" s="5"/>
      <c r="G247" s="5"/>
      <c r="H247" s="8"/>
      <c r="I247" s="8"/>
      <c r="J247" s="8"/>
    </row>
    <row r="248" spans="3:10" x14ac:dyDescent="0.25">
      <c r="C248" s="5"/>
      <c r="D248" s="5"/>
      <c r="E248" s="7"/>
      <c r="F248" s="5"/>
      <c r="G248" s="5"/>
      <c r="H248" s="8"/>
      <c r="I248" s="8"/>
      <c r="J248" s="8"/>
    </row>
    <row r="249" spans="3:10" x14ac:dyDescent="0.25">
      <c r="C249" s="5"/>
      <c r="D249" s="5"/>
      <c r="E249" s="7"/>
      <c r="F249" s="5"/>
      <c r="G249" s="5"/>
      <c r="H249" s="8"/>
      <c r="I249" s="8"/>
      <c r="J249" s="8"/>
    </row>
    <row r="250" spans="3:10" x14ac:dyDescent="0.25">
      <c r="C250" s="5"/>
      <c r="D250" s="5"/>
      <c r="E250" s="7"/>
      <c r="F250" s="5"/>
      <c r="G250" s="5"/>
      <c r="H250" s="8"/>
      <c r="I250" s="8"/>
      <c r="J250" s="8"/>
    </row>
    <row r="251" spans="3:10" x14ac:dyDescent="0.25">
      <c r="C251" s="5"/>
      <c r="D251" s="5"/>
      <c r="E251" s="7"/>
      <c r="F251" s="5"/>
      <c r="G251" s="5"/>
      <c r="H251" s="8"/>
      <c r="I251" s="8"/>
      <c r="J251" s="8"/>
    </row>
    <row r="252" spans="3:10" x14ac:dyDescent="0.25">
      <c r="C252" s="5"/>
      <c r="D252" s="5"/>
      <c r="E252" s="7"/>
      <c r="F252" s="5"/>
      <c r="G252" s="5"/>
      <c r="H252" s="8"/>
      <c r="I252" s="8"/>
      <c r="J252" s="8"/>
    </row>
    <row r="253" spans="3:10" x14ac:dyDescent="0.25">
      <c r="C253" s="5"/>
      <c r="D253" s="5"/>
      <c r="E253" s="7"/>
      <c r="F253" s="5"/>
      <c r="G253" s="5"/>
      <c r="H253" s="8"/>
      <c r="I253" s="8"/>
      <c r="J253" s="8"/>
    </row>
    <row r="254" spans="3:10" x14ac:dyDescent="0.25">
      <c r="C254" s="5"/>
      <c r="D254" s="5"/>
      <c r="E254" s="7"/>
      <c r="F254" s="5"/>
      <c r="G254" s="5"/>
      <c r="H254" s="8"/>
      <c r="I254" s="8"/>
      <c r="J254" s="8"/>
    </row>
    <row r="255" spans="3:10" x14ac:dyDescent="0.25">
      <c r="C255" s="5"/>
      <c r="D255" s="5"/>
      <c r="E255" s="7"/>
      <c r="F255" s="5"/>
      <c r="G255" s="5"/>
      <c r="H255" s="8"/>
      <c r="I255" s="8"/>
      <c r="J255" s="8"/>
    </row>
    <row r="256" spans="3:10" x14ac:dyDescent="0.25">
      <c r="C256" s="5"/>
      <c r="D256" s="5"/>
      <c r="E256" s="7"/>
      <c r="F256" s="5"/>
      <c r="G256" s="5"/>
      <c r="H256" s="8"/>
      <c r="I256" s="8"/>
      <c r="J256" s="8"/>
    </row>
    <row r="257" spans="3:10" x14ac:dyDescent="0.25">
      <c r="C257" s="5"/>
      <c r="D257" s="5"/>
      <c r="E257" s="7"/>
      <c r="F257" s="5"/>
      <c r="G257" s="5"/>
      <c r="H257" s="8"/>
      <c r="I257" s="8"/>
      <c r="J257" s="8"/>
    </row>
    <row r="258" spans="3:10" x14ac:dyDescent="0.25">
      <c r="C258" s="5"/>
      <c r="D258" s="5"/>
      <c r="E258" s="7"/>
      <c r="F258" s="5"/>
      <c r="G258" s="5"/>
      <c r="H258" s="8"/>
      <c r="I258" s="8"/>
      <c r="J258" s="8"/>
    </row>
    <row r="259" spans="3:10" x14ac:dyDescent="0.25">
      <c r="C259" s="5"/>
      <c r="D259" s="5"/>
      <c r="E259" s="7"/>
      <c r="F259" s="5"/>
      <c r="G259" s="5"/>
      <c r="H259" s="8"/>
      <c r="I259" s="8"/>
      <c r="J259" s="8"/>
    </row>
    <row r="260" spans="3:10" x14ac:dyDescent="0.25">
      <c r="C260" s="5"/>
      <c r="D260" s="5"/>
      <c r="E260" s="7"/>
      <c r="F260" s="5"/>
      <c r="G260" s="5"/>
      <c r="H260" s="8"/>
      <c r="I260" s="8"/>
      <c r="J260" s="8"/>
    </row>
  </sheetData>
  <mergeCells count="31">
    <mergeCell ref="B74:G74"/>
    <mergeCell ref="B76:G76"/>
    <mergeCell ref="J65:J70"/>
    <mergeCell ref="K49:K50"/>
    <mergeCell ref="K51:K52"/>
    <mergeCell ref="K67:K68"/>
    <mergeCell ref="K65:K66"/>
    <mergeCell ref="K41:K42"/>
    <mergeCell ref="K44:K48"/>
    <mergeCell ref="K29:K37"/>
    <mergeCell ref="K38:K40"/>
    <mergeCell ref="H7:H8"/>
    <mergeCell ref="K7:K8"/>
    <mergeCell ref="K22:K26"/>
    <mergeCell ref="K19:K20"/>
    <mergeCell ref="J29:J37"/>
    <mergeCell ref="I7:I8"/>
    <mergeCell ref="J7:J8"/>
    <mergeCell ref="G22:G26"/>
    <mergeCell ref="H22:H26"/>
    <mergeCell ref="B2:K2"/>
    <mergeCell ref="B5:K5"/>
    <mergeCell ref="B6:K6"/>
    <mergeCell ref="D7:D8"/>
    <mergeCell ref="C7:C8"/>
    <mergeCell ref="B7:B8"/>
    <mergeCell ref="C3:E3"/>
    <mergeCell ref="C4:E4"/>
    <mergeCell ref="G7:G8"/>
    <mergeCell ref="E7:E8"/>
    <mergeCell ref="F7:F8"/>
  </mergeCells>
  <hyperlinks>
    <hyperlink ref="C3" r:id="rId1"/>
    <hyperlink ref="C4" r:id="rId2"/>
    <hyperlink ref="C3:E3" r:id="rId3" display="Lejupielādēt Manipulāciju sarakstu, spiežot te"/>
    <hyperlink ref="C4:E4" r:id="rId4" display="Lejupielādēt Manipulāciju saraksta izmaiņu reģistru, spiežot te"/>
  </hyperlinks>
  <pageMargins left="0.25" right="0.25" top="0.75" bottom="0.75" header="0.3" footer="0.3"/>
  <pageSetup paperSize="9" scale="48" fitToHeight="0" orientation="landscape"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28"/>
  <sheetViews>
    <sheetView showGridLines="0" zoomScale="90" zoomScaleNormal="90" workbookViewId="0">
      <pane ySplit="7" topLeftCell="A8" activePane="bottomLeft" state="frozen"/>
      <selection pane="bottomLeft" activeCell="C4" sqref="C4:F4"/>
    </sheetView>
  </sheetViews>
  <sheetFormatPr defaultRowHeight="15" x14ac:dyDescent="0.25"/>
  <cols>
    <col min="1" max="1" width="1.42578125" style="30" customWidth="1"/>
    <col min="2" max="2" width="10.42578125" style="30" customWidth="1"/>
    <col min="3" max="3" width="12" style="9" customWidth="1"/>
    <col min="4" max="4" width="21.5703125" style="9" customWidth="1"/>
    <col min="5" max="5" width="16.85546875" style="9" customWidth="1"/>
    <col min="6" max="6" width="107.7109375" style="10" customWidth="1"/>
    <col min="7" max="7" width="15.28515625" style="10" customWidth="1"/>
    <col min="8" max="8" width="15.28515625" style="9" customWidth="1"/>
    <col min="9" max="9" width="19.85546875" style="9" customWidth="1"/>
    <col min="10" max="10" width="20.5703125" style="11" customWidth="1"/>
    <col min="11" max="11" width="9.140625" style="30"/>
    <col min="12" max="12" width="11.42578125" style="30" customWidth="1"/>
    <col min="13" max="16384" width="9.140625" style="30"/>
  </cols>
  <sheetData>
    <row r="1" spans="2:11" ht="8.25" customHeight="1" x14ac:dyDescent="0.25"/>
    <row r="2" spans="2:11" ht="51.75" customHeight="1" x14ac:dyDescent="0.25">
      <c r="B2" s="120" t="s">
        <v>220</v>
      </c>
      <c r="C2" s="120"/>
      <c r="D2" s="120"/>
      <c r="E2" s="120"/>
      <c r="F2" s="120"/>
      <c r="G2" s="120"/>
      <c r="H2" s="120"/>
      <c r="I2" s="120"/>
      <c r="J2" s="120"/>
    </row>
    <row r="3" spans="2:11" ht="26.25" customHeight="1" x14ac:dyDescent="0.25">
      <c r="B3" s="84"/>
      <c r="C3" s="156" t="s">
        <v>222</v>
      </c>
      <c r="D3" s="156"/>
      <c r="E3" s="156"/>
      <c r="F3" s="84"/>
      <c r="G3" s="84"/>
      <c r="H3" s="84"/>
      <c r="I3" s="84"/>
      <c r="J3" s="84"/>
      <c r="K3" s="84"/>
    </row>
    <row r="4" spans="2:11" ht="26.25" customHeight="1" x14ac:dyDescent="0.25">
      <c r="B4" s="84"/>
      <c r="C4" s="156" t="s">
        <v>223</v>
      </c>
      <c r="D4" s="156"/>
      <c r="E4" s="156"/>
      <c r="F4" s="156"/>
      <c r="G4" s="84"/>
      <c r="H4" s="84"/>
      <c r="I4" s="84"/>
      <c r="J4" s="84"/>
      <c r="K4" s="84"/>
    </row>
    <row r="5" spans="2:11" ht="26.25" customHeight="1" x14ac:dyDescent="0.25">
      <c r="B5" s="170" t="s">
        <v>200</v>
      </c>
      <c r="C5" s="170"/>
      <c r="D5" s="170"/>
      <c r="E5" s="170"/>
      <c r="F5" s="170"/>
      <c r="G5" s="170"/>
      <c r="H5" s="170"/>
      <c r="I5" s="170"/>
      <c r="J5" s="170"/>
      <c r="K5" s="84"/>
    </row>
    <row r="6" spans="2:11" ht="30.75" customHeight="1" x14ac:dyDescent="0.25">
      <c r="B6" s="169" t="s">
        <v>229</v>
      </c>
      <c r="C6" s="169"/>
      <c r="D6" s="169"/>
      <c r="E6" s="169"/>
      <c r="F6" s="169"/>
      <c r="G6" s="169"/>
      <c r="H6" s="169"/>
      <c r="I6" s="169"/>
      <c r="J6" s="169"/>
    </row>
    <row r="7" spans="2:11" ht="30" x14ac:dyDescent="0.25">
      <c r="B7" s="60" t="s">
        <v>88</v>
      </c>
      <c r="C7" s="60" t="s">
        <v>70</v>
      </c>
      <c r="D7" s="60" t="s">
        <v>163</v>
      </c>
      <c r="E7" s="60" t="s">
        <v>0</v>
      </c>
      <c r="F7" s="61" t="s">
        <v>1</v>
      </c>
      <c r="G7" s="60" t="s">
        <v>132</v>
      </c>
      <c r="H7" s="61" t="s">
        <v>2</v>
      </c>
      <c r="I7" s="60" t="s">
        <v>3</v>
      </c>
      <c r="J7" s="62" t="s">
        <v>161</v>
      </c>
    </row>
    <row r="8" spans="2:11" ht="45" customHeight="1" x14ac:dyDescent="0.25">
      <c r="B8" s="68">
        <v>1</v>
      </c>
      <c r="C8" s="32">
        <v>43733</v>
      </c>
      <c r="D8" s="68" t="s">
        <v>93</v>
      </c>
      <c r="E8" s="41" t="s">
        <v>320</v>
      </c>
      <c r="F8" s="42" t="s">
        <v>340</v>
      </c>
      <c r="G8" s="53">
        <v>981.57</v>
      </c>
      <c r="H8" s="36">
        <v>1613.92</v>
      </c>
      <c r="I8" s="68">
        <v>202</v>
      </c>
      <c r="J8" s="15">
        <v>127734.7</v>
      </c>
    </row>
    <row r="9" spans="2:11" ht="45" customHeight="1" x14ac:dyDescent="0.25">
      <c r="B9" s="68">
        <v>2</v>
      </c>
      <c r="C9" s="32">
        <v>43733</v>
      </c>
      <c r="D9" s="68" t="s">
        <v>93</v>
      </c>
      <c r="E9" s="41" t="s">
        <v>321</v>
      </c>
      <c r="F9" s="42" t="s">
        <v>319</v>
      </c>
      <c r="G9" s="53">
        <v>268.92</v>
      </c>
      <c r="H9" s="36">
        <v>403.2</v>
      </c>
      <c r="I9" s="68">
        <v>38</v>
      </c>
      <c r="J9" s="15">
        <v>5102.6400000000003</v>
      </c>
    </row>
    <row r="10" spans="2:11" ht="45" customHeight="1" x14ac:dyDescent="0.25">
      <c r="B10" s="68">
        <v>3</v>
      </c>
      <c r="C10" s="32">
        <v>43733</v>
      </c>
      <c r="D10" s="68" t="s">
        <v>93</v>
      </c>
      <c r="E10" s="41" t="s">
        <v>318</v>
      </c>
      <c r="F10" s="42" t="s">
        <v>339</v>
      </c>
      <c r="G10" s="53">
        <v>416.83</v>
      </c>
      <c r="H10" s="36">
        <v>859.04</v>
      </c>
      <c r="I10" s="68">
        <v>322</v>
      </c>
      <c r="J10" s="15" t="s">
        <v>322</v>
      </c>
    </row>
    <row r="11" spans="2:11" ht="45" customHeight="1" x14ac:dyDescent="0.25">
      <c r="B11" s="68">
        <v>4</v>
      </c>
      <c r="C11" s="32" t="s">
        <v>303</v>
      </c>
      <c r="D11" s="68" t="s">
        <v>12</v>
      </c>
      <c r="E11" s="41">
        <v>60250</v>
      </c>
      <c r="F11" s="42" t="s">
        <v>277</v>
      </c>
      <c r="G11" s="53">
        <v>21.51</v>
      </c>
      <c r="H11" s="36">
        <v>66.73</v>
      </c>
      <c r="I11" s="68">
        <v>370</v>
      </c>
      <c r="J11" s="15">
        <v>16731.400000000001</v>
      </c>
    </row>
    <row r="12" spans="2:11" ht="45" customHeight="1" x14ac:dyDescent="0.25">
      <c r="B12" s="68">
        <v>5</v>
      </c>
      <c r="C12" s="32" t="s">
        <v>302</v>
      </c>
      <c r="D12" s="68" t="s">
        <v>12</v>
      </c>
      <c r="E12" s="41">
        <v>60251</v>
      </c>
      <c r="F12" s="42" t="s">
        <v>278</v>
      </c>
      <c r="G12" s="53">
        <v>18.309999999999999</v>
      </c>
      <c r="H12" s="36">
        <v>40.770000000000003</v>
      </c>
      <c r="I12" s="68">
        <v>283</v>
      </c>
      <c r="J12" s="15">
        <v>6356.18</v>
      </c>
    </row>
    <row r="13" spans="2:11" ht="45" customHeight="1" x14ac:dyDescent="0.25">
      <c r="B13" s="68">
        <v>6</v>
      </c>
      <c r="C13" s="32">
        <v>43728</v>
      </c>
      <c r="D13" s="68" t="s">
        <v>12</v>
      </c>
      <c r="E13" s="41">
        <v>60252</v>
      </c>
      <c r="F13" s="42" t="s">
        <v>301</v>
      </c>
      <c r="G13" s="53">
        <v>7.63</v>
      </c>
      <c r="H13" s="36">
        <v>16.04</v>
      </c>
      <c r="I13" s="68">
        <v>3648</v>
      </c>
      <c r="J13" s="15">
        <v>30679.68</v>
      </c>
    </row>
    <row r="14" spans="2:11" ht="45" customHeight="1" x14ac:dyDescent="0.25">
      <c r="B14" s="68">
        <v>7</v>
      </c>
      <c r="C14" s="32" t="s">
        <v>288</v>
      </c>
      <c r="D14" s="68" t="s">
        <v>15</v>
      </c>
      <c r="E14" s="41" t="s">
        <v>186</v>
      </c>
      <c r="F14" s="42" t="s">
        <v>188</v>
      </c>
      <c r="G14" s="53">
        <v>32.51</v>
      </c>
      <c r="H14" s="36">
        <v>76.22</v>
      </c>
      <c r="I14" s="68">
        <v>9112</v>
      </c>
      <c r="J14" s="15">
        <v>398286.81</v>
      </c>
    </row>
    <row r="15" spans="2:11" x14ac:dyDescent="0.25">
      <c r="B15" s="68">
        <v>8</v>
      </c>
      <c r="C15" s="32" t="s">
        <v>289</v>
      </c>
      <c r="D15" s="68" t="s">
        <v>15</v>
      </c>
      <c r="E15" s="41" t="s">
        <v>185</v>
      </c>
      <c r="F15" s="42" t="s">
        <v>187</v>
      </c>
      <c r="G15" s="53">
        <v>16.04</v>
      </c>
      <c r="H15" s="36">
        <v>22.75</v>
      </c>
      <c r="I15" s="68">
        <v>21482</v>
      </c>
      <c r="J15" s="15">
        <v>144144.22</v>
      </c>
    </row>
    <row r="16" spans="2:11" ht="30" x14ac:dyDescent="0.25">
      <c r="B16" s="68">
        <v>9</v>
      </c>
      <c r="C16" s="32">
        <v>43684</v>
      </c>
      <c r="D16" s="68" t="s">
        <v>117</v>
      </c>
      <c r="E16" s="41" t="s">
        <v>262</v>
      </c>
      <c r="F16" s="42" t="s">
        <v>265</v>
      </c>
      <c r="G16" s="53">
        <v>4178.92</v>
      </c>
      <c r="H16" s="36">
        <v>6183.23</v>
      </c>
      <c r="I16" s="68">
        <v>1073</v>
      </c>
      <c r="J16" s="15">
        <f>(H16-G16)*I16</f>
        <v>2150624.6299999994</v>
      </c>
    </row>
    <row r="17" spans="2:12" ht="31.5" customHeight="1" x14ac:dyDescent="0.25">
      <c r="B17" s="68">
        <v>10</v>
      </c>
      <c r="C17" s="32">
        <v>43651</v>
      </c>
      <c r="D17" s="44" t="s">
        <v>29</v>
      </c>
      <c r="E17" s="44" t="s">
        <v>96</v>
      </c>
      <c r="F17" s="34" t="s">
        <v>97</v>
      </c>
      <c r="G17" s="55">
        <v>349.6</v>
      </c>
      <c r="H17" s="36">
        <v>736</v>
      </c>
      <c r="I17" s="146" t="s">
        <v>167</v>
      </c>
      <c r="J17" s="146" t="s">
        <v>167</v>
      </c>
      <c r="L17" s="30" t="s">
        <v>14</v>
      </c>
    </row>
    <row r="18" spans="2:12" ht="29.25" customHeight="1" x14ac:dyDescent="0.25">
      <c r="B18" s="68">
        <v>11</v>
      </c>
      <c r="C18" s="32">
        <v>43651</v>
      </c>
      <c r="D18" s="44" t="s">
        <v>29</v>
      </c>
      <c r="E18" s="44" t="s">
        <v>98</v>
      </c>
      <c r="F18" s="34" t="s">
        <v>99</v>
      </c>
      <c r="G18" s="53">
        <v>311.95</v>
      </c>
      <c r="H18" s="36">
        <v>641</v>
      </c>
      <c r="I18" s="148"/>
      <c r="J18" s="148"/>
    </row>
    <row r="19" spans="2:12" ht="30" x14ac:dyDescent="0.25">
      <c r="B19" s="68">
        <v>12</v>
      </c>
      <c r="C19" s="32">
        <v>43651</v>
      </c>
      <c r="D19" s="44" t="s">
        <v>29</v>
      </c>
      <c r="E19" s="41" t="s">
        <v>109</v>
      </c>
      <c r="F19" s="42" t="s">
        <v>110</v>
      </c>
      <c r="G19" s="53">
        <v>76.650000000000006</v>
      </c>
      <c r="H19" s="36">
        <v>230</v>
      </c>
      <c r="I19" s="68">
        <v>2752</v>
      </c>
      <c r="J19" s="15">
        <f>(H19-G19)*I19</f>
        <v>422019.2</v>
      </c>
    </row>
    <row r="20" spans="2:12" ht="30" x14ac:dyDescent="0.25">
      <c r="B20" s="68">
        <v>13</v>
      </c>
      <c r="C20" s="32">
        <v>43650</v>
      </c>
      <c r="D20" s="50" t="s">
        <v>93</v>
      </c>
      <c r="E20" s="50" t="s">
        <v>94</v>
      </c>
      <c r="F20" s="37" t="s">
        <v>348</v>
      </c>
      <c r="G20" s="68">
        <v>317.75</v>
      </c>
      <c r="H20" s="31">
        <v>1263.29</v>
      </c>
      <c r="I20" s="68">
        <v>110</v>
      </c>
      <c r="J20" s="15">
        <f t="shared" ref="J20:J38" si="0">(H20-G20)*I20</f>
        <v>104009.4</v>
      </c>
    </row>
    <row r="21" spans="2:12" ht="15" customHeight="1" x14ac:dyDescent="0.25">
      <c r="B21" s="68">
        <v>14</v>
      </c>
      <c r="C21" s="32">
        <v>43567</v>
      </c>
      <c r="D21" s="44" t="s">
        <v>9</v>
      </c>
      <c r="E21" s="44" t="s">
        <v>72</v>
      </c>
      <c r="F21" s="34" t="s">
        <v>73</v>
      </c>
      <c r="G21" s="31">
        <v>60.21</v>
      </c>
      <c r="H21" s="31">
        <v>219.34</v>
      </c>
      <c r="I21" s="68">
        <v>11</v>
      </c>
      <c r="J21" s="15">
        <f t="shared" si="0"/>
        <v>1750.4299999999998</v>
      </c>
    </row>
    <row r="22" spans="2:12" x14ac:dyDescent="0.25">
      <c r="B22" s="68">
        <v>15</v>
      </c>
      <c r="C22" s="32">
        <v>43567</v>
      </c>
      <c r="D22" s="44" t="s">
        <v>9</v>
      </c>
      <c r="E22" s="44" t="s">
        <v>74</v>
      </c>
      <c r="F22" s="34" t="s">
        <v>75</v>
      </c>
      <c r="G22" s="31">
        <v>299.86</v>
      </c>
      <c r="H22" s="31">
        <v>532.52</v>
      </c>
      <c r="I22" s="68">
        <v>162</v>
      </c>
      <c r="J22" s="15">
        <f t="shared" si="0"/>
        <v>37690.92</v>
      </c>
    </row>
    <row r="23" spans="2:12" x14ac:dyDescent="0.25">
      <c r="B23" s="68">
        <v>16</v>
      </c>
      <c r="C23" s="32">
        <v>43564</v>
      </c>
      <c r="D23" s="44" t="s">
        <v>79</v>
      </c>
      <c r="E23" s="44" t="s">
        <v>80</v>
      </c>
      <c r="F23" s="34" t="s">
        <v>81</v>
      </c>
      <c r="G23" s="31">
        <v>70.83</v>
      </c>
      <c r="H23" s="31">
        <v>104.68</v>
      </c>
      <c r="I23" s="68">
        <v>235</v>
      </c>
      <c r="J23" s="15">
        <f t="shared" si="0"/>
        <v>7954.7500000000018</v>
      </c>
    </row>
    <row r="24" spans="2:12" x14ac:dyDescent="0.25">
      <c r="B24" s="68">
        <v>17</v>
      </c>
      <c r="C24" s="32">
        <v>43564</v>
      </c>
      <c r="D24" s="44" t="s">
        <v>79</v>
      </c>
      <c r="E24" s="44" t="s">
        <v>82</v>
      </c>
      <c r="F24" s="34" t="s">
        <v>83</v>
      </c>
      <c r="G24" s="31">
        <v>77.23</v>
      </c>
      <c r="H24" s="31">
        <v>112.79</v>
      </c>
      <c r="I24" s="68">
        <v>21</v>
      </c>
      <c r="J24" s="15">
        <f t="shared" si="0"/>
        <v>746.76</v>
      </c>
    </row>
    <row r="25" spans="2:12" x14ac:dyDescent="0.25">
      <c r="B25" s="68">
        <v>18</v>
      </c>
      <c r="C25" s="32">
        <v>43564</v>
      </c>
      <c r="D25" s="44" t="s">
        <v>79</v>
      </c>
      <c r="E25" s="44" t="s">
        <v>84</v>
      </c>
      <c r="F25" s="34" t="s">
        <v>85</v>
      </c>
      <c r="G25" s="31">
        <v>27.75</v>
      </c>
      <c r="H25" s="36">
        <v>47.2</v>
      </c>
      <c r="I25" s="68">
        <v>104</v>
      </c>
      <c r="J25" s="15">
        <f t="shared" si="0"/>
        <v>2022.8000000000002</v>
      </c>
    </row>
    <row r="26" spans="2:12" x14ac:dyDescent="0.25">
      <c r="B26" s="68">
        <v>19</v>
      </c>
      <c r="C26" s="32">
        <v>43564</v>
      </c>
      <c r="D26" s="44" t="s">
        <v>79</v>
      </c>
      <c r="E26" s="44" t="s">
        <v>86</v>
      </c>
      <c r="F26" s="34" t="s">
        <v>87</v>
      </c>
      <c r="G26" s="31">
        <v>19.329999999999998</v>
      </c>
      <c r="H26" s="31">
        <v>52.44</v>
      </c>
      <c r="I26" s="68">
        <v>93</v>
      </c>
      <c r="J26" s="15">
        <f t="shared" si="0"/>
        <v>3079.23</v>
      </c>
    </row>
    <row r="27" spans="2:12" x14ac:dyDescent="0.25">
      <c r="B27" s="68">
        <v>20</v>
      </c>
      <c r="C27" s="32">
        <v>43514</v>
      </c>
      <c r="D27" s="44" t="s">
        <v>9</v>
      </c>
      <c r="E27" s="44" t="s">
        <v>10</v>
      </c>
      <c r="F27" s="34" t="s">
        <v>11</v>
      </c>
      <c r="G27" s="31">
        <v>89.97</v>
      </c>
      <c r="H27" s="31">
        <v>545.52</v>
      </c>
      <c r="I27" s="68">
        <v>635</v>
      </c>
      <c r="J27" s="15">
        <f t="shared" si="0"/>
        <v>289274.25</v>
      </c>
    </row>
    <row r="28" spans="2:12" s="2" customFormat="1" ht="45" x14ac:dyDescent="0.25">
      <c r="B28" s="68">
        <v>21</v>
      </c>
      <c r="C28" s="32">
        <v>43494</v>
      </c>
      <c r="D28" s="44" t="s">
        <v>12</v>
      </c>
      <c r="E28" s="44">
        <v>60246</v>
      </c>
      <c r="F28" s="17" t="s">
        <v>13</v>
      </c>
      <c r="G28" s="52">
        <v>44.9</v>
      </c>
      <c r="H28" s="31">
        <v>85.83</v>
      </c>
      <c r="I28" s="68">
        <v>1521</v>
      </c>
      <c r="J28" s="15">
        <f t="shared" si="0"/>
        <v>62254.53</v>
      </c>
    </row>
    <row r="29" spans="2:12" s="2" customFormat="1" x14ac:dyDescent="0.25">
      <c r="B29" s="68">
        <v>22</v>
      </c>
      <c r="C29" s="32">
        <v>43482</v>
      </c>
      <c r="D29" s="44" t="s">
        <v>15</v>
      </c>
      <c r="E29" s="18" t="s">
        <v>16</v>
      </c>
      <c r="F29" s="19" t="s">
        <v>17</v>
      </c>
      <c r="G29" s="54">
        <v>6.82</v>
      </c>
      <c r="H29" s="36">
        <v>18.55</v>
      </c>
      <c r="I29" s="68">
        <v>125984</v>
      </c>
      <c r="J29" s="15">
        <f t="shared" si="0"/>
        <v>1477792.32</v>
      </c>
    </row>
    <row r="30" spans="2:12" x14ac:dyDescent="0.25">
      <c r="B30" s="68">
        <v>23</v>
      </c>
      <c r="C30" s="20">
        <v>43335</v>
      </c>
      <c r="D30" s="31" t="s">
        <v>29</v>
      </c>
      <c r="E30" s="31" t="s">
        <v>30</v>
      </c>
      <c r="F30" s="23" t="s">
        <v>31</v>
      </c>
      <c r="G30" s="52">
        <v>14.82</v>
      </c>
      <c r="H30" s="21">
        <v>27.5</v>
      </c>
      <c r="I30" s="22">
        <v>246</v>
      </c>
      <c r="J30" s="15">
        <f t="shared" si="0"/>
        <v>3119.2799999999997</v>
      </c>
    </row>
    <row r="31" spans="2:12" ht="45" x14ac:dyDescent="0.25">
      <c r="B31" s="68">
        <v>24</v>
      </c>
      <c r="C31" s="20">
        <v>43061</v>
      </c>
      <c r="D31" s="44" t="s">
        <v>52</v>
      </c>
      <c r="E31" s="44">
        <v>25022</v>
      </c>
      <c r="F31" s="17" t="s">
        <v>53</v>
      </c>
      <c r="G31" s="52">
        <v>219.64</v>
      </c>
      <c r="H31" s="24">
        <v>329.09</v>
      </c>
      <c r="I31" s="31">
        <v>566</v>
      </c>
      <c r="J31" s="15">
        <f t="shared" si="0"/>
        <v>61948.7</v>
      </c>
    </row>
    <row r="32" spans="2:12" ht="30" x14ac:dyDescent="0.25">
      <c r="B32" s="68">
        <v>25</v>
      </c>
      <c r="C32" s="20">
        <v>42954</v>
      </c>
      <c r="D32" s="44" t="s">
        <v>54</v>
      </c>
      <c r="E32" s="25" t="s">
        <v>55</v>
      </c>
      <c r="F32" s="26" t="s">
        <v>56</v>
      </c>
      <c r="G32" s="25">
        <v>106.04</v>
      </c>
      <c r="H32" s="24">
        <v>178.39</v>
      </c>
      <c r="I32" s="45">
        <v>99</v>
      </c>
      <c r="J32" s="15">
        <f t="shared" si="0"/>
        <v>7162.6499999999978</v>
      </c>
    </row>
    <row r="33" spans="2:12" ht="30" x14ac:dyDescent="0.25">
      <c r="B33" s="68">
        <v>26</v>
      </c>
      <c r="C33" s="20">
        <v>42954</v>
      </c>
      <c r="D33" s="44" t="s">
        <v>54</v>
      </c>
      <c r="E33" s="25" t="s">
        <v>57</v>
      </c>
      <c r="F33" s="26" t="s">
        <v>58</v>
      </c>
      <c r="G33" s="25">
        <v>106.04</v>
      </c>
      <c r="H33" s="24">
        <v>218.18</v>
      </c>
      <c r="I33" s="45">
        <v>69</v>
      </c>
      <c r="J33" s="15">
        <f t="shared" si="0"/>
        <v>7737.66</v>
      </c>
    </row>
    <row r="34" spans="2:12" ht="45" x14ac:dyDescent="0.25">
      <c r="B34" s="68">
        <v>27</v>
      </c>
      <c r="C34" s="20">
        <v>42837</v>
      </c>
      <c r="D34" s="44" t="s">
        <v>54</v>
      </c>
      <c r="E34" s="44" t="s">
        <v>59</v>
      </c>
      <c r="F34" s="17" t="s">
        <v>60</v>
      </c>
      <c r="G34" s="52">
        <v>17.22</v>
      </c>
      <c r="H34" s="24">
        <v>44.86</v>
      </c>
      <c r="I34" s="45">
        <v>15026</v>
      </c>
      <c r="J34" s="15">
        <f t="shared" si="0"/>
        <v>415318.64</v>
      </c>
    </row>
    <row r="35" spans="2:12" ht="60" x14ac:dyDescent="0.25">
      <c r="B35" s="68">
        <v>28</v>
      </c>
      <c r="C35" s="20">
        <v>42837</v>
      </c>
      <c r="D35" s="44" t="s">
        <v>54</v>
      </c>
      <c r="E35" s="44" t="s">
        <v>61</v>
      </c>
      <c r="F35" s="17" t="s">
        <v>62</v>
      </c>
      <c r="G35" s="52">
        <v>21.45</v>
      </c>
      <c r="H35" s="24">
        <v>47.29</v>
      </c>
      <c r="I35" s="45">
        <v>25453</v>
      </c>
      <c r="J35" s="15">
        <f t="shared" si="0"/>
        <v>657705.52</v>
      </c>
    </row>
    <row r="36" spans="2:12" ht="105" x14ac:dyDescent="0.25">
      <c r="B36" s="68">
        <v>29</v>
      </c>
      <c r="C36" s="20">
        <v>42837</v>
      </c>
      <c r="D36" s="44" t="s">
        <v>54</v>
      </c>
      <c r="E36" s="44" t="s">
        <v>63</v>
      </c>
      <c r="F36" s="17" t="s">
        <v>64</v>
      </c>
      <c r="G36" s="52">
        <v>32.090000000000003</v>
      </c>
      <c r="H36" s="24">
        <v>55.35</v>
      </c>
      <c r="I36" s="45">
        <v>65449</v>
      </c>
      <c r="J36" s="15">
        <f t="shared" si="0"/>
        <v>1522343.7399999998</v>
      </c>
    </row>
    <row r="37" spans="2:12" ht="75" x14ac:dyDescent="0.25">
      <c r="B37" s="68">
        <v>30</v>
      </c>
      <c r="C37" s="20">
        <v>42837</v>
      </c>
      <c r="D37" s="44" t="s">
        <v>54</v>
      </c>
      <c r="E37" s="44" t="s">
        <v>65</v>
      </c>
      <c r="F37" s="17" t="s">
        <v>66</v>
      </c>
      <c r="G37" s="52">
        <v>60.96</v>
      </c>
      <c r="H37" s="24">
        <v>76.47</v>
      </c>
      <c r="I37" s="45">
        <v>8594</v>
      </c>
      <c r="J37" s="15">
        <f t="shared" si="0"/>
        <v>133292.93999999997</v>
      </c>
      <c r="L37" s="3"/>
    </row>
    <row r="38" spans="2:12" ht="30" x14ac:dyDescent="0.25">
      <c r="B38" s="68">
        <v>31</v>
      </c>
      <c r="C38" s="20">
        <v>42837</v>
      </c>
      <c r="D38" s="44" t="s">
        <v>54</v>
      </c>
      <c r="E38" s="44" t="s">
        <v>67</v>
      </c>
      <c r="F38" s="17" t="s">
        <v>68</v>
      </c>
      <c r="G38" s="52">
        <v>106.04</v>
      </c>
      <c r="H38" s="24">
        <v>129.18</v>
      </c>
      <c r="I38" s="45">
        <v>7143</v>
      </c>
      <c r="J38" s="15">
        <f t="shared" si="0"/>
        <v>165289.01999999999</v>
      </c>
    </row>
    <row r="39" spans="2:12" x14ac:dyDescent="0.25">
      <c r="B39" s="63"/>
      <c r="C39" s="63"/>
      <c r="D39" s="61"/>
      <c r="E39" s="63"/>
      <c r="F39" s="63"/>
      <c r="G39" s="63"/>
      <c r="H39" s="63"/>
      <c r="I39" s="64" t="s">
        <v>69</v>
      </c>
      <c r="J39" s="65">
        <f>SUM(J8:J38)</f>
        <v>8262172.9999999991</v>
      </c>
    </row>
    <row r="40" spans="2:12" x14ac:dyDescent="0.25">
      <c r="C40" s="27"/>
      <c r="D40" s="28" t="s">
        <v>14</v>
      </c>
      <c r="E40" s="27"/>
      <c r="F40" s="27"/>
      <c r="G40" s="27"/>
      <c r="H40" s="27"/>
      <c r="I40" s="27"/>
      <c r="J40" s="29"/>
    </row>
    <row r="41" spans="2:12" x14ac:dyDescent="0.25">
      <c r="C41" s="4"/>
      <c r="D41" s="5"/>
      <c r="E41" s="4"/>
      <c r="F41" s="4"/>
      <c r="G41" s="4"/>
      <c r="H41" s="4"/>
      <c r="I41" s="4"/>
      <c r="J41" s="6"/>
    </row>
    <row r="42" spans="2:12" x14ac:dyDescent="0.25">
      <c r="C42" s="4"/>
      <c r="D42" s="5"/>
      <c r="E42" s="4"/>
      <c r="F42" s="4"/>
      <c r="G42" s="4"/>
      <c r="H42" s="4"/>
      <c r="I42" s="4"/>
      <c r="J42" s="6"/>
    </row>
    <row r="43" spans="2:12" x14ac:dyDescent="0.25">
      <c r="C43" s="4"/>
      <c r="D43" s="5"/>
      <c r="E43" s="4"/>
      <c r="F43" s="4"/>
      <c r="G43" s="4"/>
      <c r="H43" s="4"/>
      <c r="I43" s="4"/>
      <c r="J43" s="6"/>
    </row>
    <row r="44" spans="2:12" x14ac:dyDescent="0.25">
      <c r="C44" s="4"/>
      <c r="D44" s="5"/>
      <c r="E44" s="4"/>
      <c r="F44" s="4"/>
      <c r="G44" s="4"/>
      <c r="H44" s="4"/>
      <c r="I44" s="4"/>
      <c r="J44" s="6"/>
    </row>
    <row r="45" spans="2:12" x14ac:dyDescent="0.25">
      <c r="C45" s="4"/>
      <c r="D45" s="5"/>
      <c r="E45" s="4"/>
      <c r="F45" s="4"/>
      <c r="G45" s="4"/>
      <c r="H45" s="4"/>
      <c r="I45" s="4"/>
      <c r="J45" s="6"/>
    </row>
    <row r="46" spans="2:12" x14ac:dyDescent="0.25">
      <c r="C46" s="4"/>
      <c r="D46" s="5"/>
      <c r="E46" s="4"/>
      <c r="F46" s="4"/>
      <c r="G46" s="4"/>
      <c r="H46" s="4"/>
      <c r="I46" s="4"/>
      <c r="J46" s="6"/>
    </row>
    <row r="47" spans="2:12" x14ac:dyDescent="0.25">
      <c r="C47" s="4"/>
      <c r="D47" s="5"/>
      <c r="E47" s="4"/>
      <c r="F47" s="4"/>
      <c r="G47" s="4"/>
      <c r="H47" s="4"/>
      <c r="I47" s="4"/>
      <c r="J47" s="6"/>
    </row>
    <row r="48" spans="2:12" x14ac:dyDescent="0.25">
      <c r="C48" s="4"/>
      <c r="D48" s="5"/>
      <c r="E48" s="4"/>
      <c r="F48" s="4"/>
      <c r="G48" s="4"/>
      <c r="H48" s="4"/>
      <c r="I48" s="4"/>
      <c r="J48" s="6"/>
    </row>
    <row r="49" spans="3:10" x14ac:dyDescent="0.25">
      <c r="C49" s="4"/>
      <c r="D49" s="5"/>
      <c r="E49" s="4"/>
      <c r="F49" s="4"/>
      <c r="G49" s="4"/>
      <c r="H49" s="4"/>
      <c r="I49" s="4"/>
      <c r="J49" s="6"/>
    </row>
    <row r="50" spans="3:10" x14ac:dyDescent="0.25">
      <c r="C50" s="4"/>
      <c r="D50" s="5"/>
      <c r="E50" s="4"/>
      <c r="F50" s="4"/>
      <c r="G50" s="4"/>
      <c r="H50" s="4"/>
      <c r="I50" s="4"/>
      <c r="J50" s="6"/>
    </row>
    <row r="51" spans="3:10" x14ac:dyDescent="0.25">
      <c r="C51" s="4"/>
      <c r="D51" s="5"/>
      <c r="E51" s="4"/>
      <c r="F51" s="4"/>
      <c r="G51" s="4"/>
      <c r="H51" s="4"/>
      <c r="I51" s="4"/>
      <c r="J51" s="6"/>
    </row>
    <row r="52" spans="3:10" x14ac:dyDescent="0.25">
      <c r="C52" s="4"/>
      <c r="D52" s="5"/>
      <c r="E52" s="4"/>
      <c r="F52" s="4"/>
      <c r="G52" s="4"/>
      <c r="H52" s="4"/>
      <c r="I52" s="4"/>
      <c r="J52" s="6"/>
    </row>
    <row r="53" spans="3:10" x14ac:dyDescent="0.25">
      <c r="C53" s="4"/>
      <c r="D53" s="5"/>
      <c r="E53" s="4"/>
      <c r="F53" s="4"/>
      <c r="G53" s="4"/>
      <c r="H53" s="4"/>
      <c r="I53" s="4"/>
      <c r="J53" s="6"/>
    </row>
    <row r="54" spans="3:10" x14ac:dyDescent="0.25">
      <c r="C54" s="4"/>
      <c r="D54" s="5"/>
      <c r="E54" s="4"/>
      <c r="F54" s="4"/>
      <c r="G54" s="4"/>
      <c r="H54" s="4"/>
      <c r="I54" s="4"/>
      <c r="J54" s="6"/>
    </row>
    <row r="55" spans="3:10" x14ac:dyDescent="0.25">
      <c r="C55" s="4"/>
      <c r="D55" s="5"/>
      <c r="E55" s="4"/>
      <c r="F55" s="4"/>
      <c r="G55" s="4"/>
      <c r="H55" s="4"/>
      <c r="I55" s="4"/>
      <c r="J55" s="6"/>
    </row>
    <row r="56" spans="3:10" x14ac:dyDescent="0.25">
      <c r="C56" s="4"/>
      <c r="D56" s="5"/>
      <c r="E56" s="4"/>
      <c r="F56" s="4"/>
      <c r="G56" s="4"/>
      <c r="H56" s="4"/>
      <c r="I56" s="4"/>
      <c r="J56" s="6"/>
    </row>
    <row r="57" spans="3:10" x14ac:dyDescent="0.25">
      <c r="C57" s="4"/>
      <c r="D57" s="5"/>
      <c r="E57" s="4"/>
      <c r="F57" s="4"/>
      <c r="G57" s="4"/>
      <c r="H57" s="4"/>
      <c r="I57" s="4"/>
      <c r="J57" s="6"/>
    </row>
    <row r="58" spans="3:10" x14ac:dyDescent="0.25">
      <c r="C58" s="4"/>
      <c r="D58" s="5"/>
      <c r="E58" s="4"/>
      <c r="F58" s="4"/>
      <c r="G58" s="4"/>
      <c r="H58" s="4"/>
      <c r="I58" s="4"/>
      <c r="J58" s="6"/>
    </row>
    <row r="59" spans="3:10" x14ac:dyDescent="0.25">
      <c r="C59" s="4"/>
      <c r="D59" s="5"/>
      <c r="E59" s="4"/>
      <c r="F59" s="4"/>
      <c r="G59" s="4"/>
      <c r="H59" s="4"/>
      <c r="I59" s="4"/>
      <c r="J59" s="6"/>
    </row>
    <row r="60" spans="3:10" x14ac:dyDescent="0.25">
      <c r="C60" s="4"/>
      <c r="D60" s="5"/>
      <c r="E60" s="4"/>
      <c r="F60" s="4"/>
      <c r="G60" s="4"/>
      <c r="H60" s="4"/>
      <c r="I60" s="4"/>
      <c r="J60" s="6"/>
    </row>
    <row r="61" spans="3:10" x14ac:dyDescent="0.25">
      <c r="C61" s="4"/>
      <c r="D61" s="5"/>
      <c r="E61" s="4"/>
      <c r="F61" s="4"/>
      <c r="G61" s="4"/>
      <c r="H61" s="4"/>
      <c r="I61" s="4"/>
      <c r="J61" s="6"/>
    </row>
    <row r="62" spans="3:10" x14ac:dyDescent="0.25">
      <c r="C62" s="4"/>
      <c r="D62" s="5"/>
      <c r="E62" s="4"/>
      <c r="F62" s="4"/>
      <c r="G62" s="4"/>
      <c r="H62" s="4"/>
      <c r="I62" s="4"/>
      <c r="J62" s="6"/>
    </row>
    <row r="63" spans="3:10" x14ac:dyDescent="0.25">
      <c r="C63" s="4"/>
      <c r="D63" s="5"/>
      <c r="E63" s="4"/>
      <c r="F63" s="4"/>
      <c r="G63" s="4"/>
      <c r="H63" s="4"/>
      <c r="I63" s="4"/>
      <c r="J63" s="6"/>
    </row>
    <row r="64" spans="3:10" x14ac:dyDescent="0.25">
      <c r="C64" s="4"/>
      <c r="D64" s="5"/>
      <c r="E64" s="4"/>
      <c r="F64" s="4"/>
      <c r="G64" s="4"/>
      <c r="H64" s="4"/>
      <c r="I64" s="4"/>
      <c r="J64" s="6"/>
    </row>
    <row r="65" spans="3:10" x14ac:dyDescent="0.25">
      <c r="C65" s="4"/>
      <c r="D65" s="5"/>
      <c r="E65" s="4"/>
      <c r="F65" s="4"/>
      <c r="G65" s="4"/>
      <c r="H65" s="4"/>
      <c r="I65" s="4"/>
      <c r="J65" s="6"/>
    </row>
    <row r="66" spans="3:10" x14ac:dyDescent="0.25">
      <c r="C66" s="4"/>
      <c r="D66" s="5"/>
      <c r="E66" s="4"/>
      <c r="F66" s="4"/>
      <c r="G66" s="4"/>
      <c r="H66" s="4"/>
      <c r="I66" s="4"/>
      <c r="J66" s="6"/>
    </row>
    <row r="67" spans="3:10" x14ac:dyDescent="0.25">
      <c r="C67" s="4"/>
      <c r="D67" s="5"/>
      <c r="E67" s="4"/>
      <c r="F67" s="4"/>
      <c r="G67" s="4"/>
      <c r="H67" s="4"/>
      <c r="I67" s="4"/>
      <c r="J67" s="6"/>
    </row>
    <row r="68" spans="3:10" x14ac:dyDescent="0.25">
      <c r="C68" s="4"/>
      <c r="D68" s="5"/>
      <c r="E68" s="4"/>
      <c r="F68" s="4"/>
      <c r="G68" s="4"/>
      <c r="H68" s="4"/>
      <c r="I68" s="4"/>
      <c r="J68" s="6"/>
    </row>
    <row r="69" spans="3:10" x14ac:dyDescent="0.25">
      <c r="C69" s="4"/>
      <c r="D69" s="5"/>
      <c r="E69" s="4"/>
      <c r="F69" s="4"/>
      <c r="G69" s="4"/>
      <c r="H69" s="4"/>
      <c r="I69" s="4"/>
      <c r="J69" s="6"/>
    </row>
    <row r="70" spans="3:10" x14ac:dyDescent="0.25">
      <c r="C70" s="4"/>
      <c r="D70" s="5"/>
      <c r="E70" s="4"/>
      <c r="F70" s="4"/>
      <c r="G70" s="4"/>
      <c r="H70" s="4"/>
      <c r="I70" s="4"/>
      <c r="J70" s="6"/>
    </row>
    <row r="71" spans="3:10" x14ac:dyDescent="0.25">
      <c r="C71" s="4"/>
      <c r="D71" s="5"/>
      <c r="E71" s="4"/>
      <c r="F71" s="4"/>
      <c r="G71" s="4"/>
      <c r="H71" s="4"/>
      <c r="I71" s="4"/>
      <c r="J71" s="6"/>
    </row>
    <row r="72" spans="3:10" x14ac:dyDescent="0.25">
      <c r="C72" s="4"/>
      <c r="D72" s="5"/>
      <c r="E72" s="4"/>
      <c r="F72" s="4"/>
      <c r="G72" s="4"/>
      <c r="H72" s="4"/>
      <c r="I72" s="4"/>
      <c r="J72" s="6"/>
    </row>
    <row r="73" spans="3:10" x14ac:dyDescent="0.25">
      <c r="C73" s="4"/>
      <c r="D73" s="5"/>
      <c r="E73" s="4"/>
      <c r="F73" s="4"/>
      <c r="G73" s="4"/>
      <c r="H73" s="4"/>
      <c r="I73" s="4"/>
      <c r="J73" s="6"/>
    </row>
    <row r="74" spans="3:10" x14ac:dyDescent="0.25">
      <c r="C74" s="4"/>
      <c r="D74" s="5"/>
      <c r="E74" s="4"/>
      <c r="F74" s="4"/>
      <c r="G74" s="4"/>
      <c r="H74" s="4"/>
      <c r="I74" s="4"/>
      <c r="J74" s="6"/>
    </row>
    <row r="75" spans="3:10" x14ac:dyDescent="0.25">
      <c r="C75" s="4"/>
      <c r="D75" s="5"/>
      <c r="E75" s="4"/>
      <c r="F75" s="4"/>
      <c r="G75" s="4"/>
      <c r="H75" s="4"/>
      <c r="I75" s="4"/>
      <c r="J75" s="6"/>
    </row>
    <row r="76" spans="3:10" x14ac:dyDescent="0.25">
      <c r="C76" s="4"/>
      <c r="D76" s="5"/>
      <c r="E76" s="4"/>
      <c r="F76" s="4"/>
      <c r="G76" s="4"/>
      <c r="H76" s="4"/>
      <c r="I76" s="4"/>
      <c r="J76" s="6"/>
    </row>
    <row r="77" spans="3:10" x14ac:dyDescent="0.25">
      <c r="C77" s="4"/>
      <c r="D77" s="5"/>
      <c r="E77" s="4"/>
      <c r="F77" s="4"/>
      <c r="G77" s="4"/>
      <c r="H77" s="4"/>
      <c r="I77" s="4"/>
      <c r="J77" s="6"/>
    </row>
    <row r="78" spans="3:10" x14ac:dyDescent="0.25">
      <c r="C78" s="4"/>
      <c r="D78" s="5"/>
      <c r="E78" s="4"/>
      <c r="F78" s="4"/>
      <c r="G78" s="4"/>
      <c r="H78" s="4"/>
      <c r="I78" s="4"/>
      <c r="J78" s="6"/>
    </row>
    <row r="79" spans="3:10" x14ac:dyDescent="0.25">
      <c r="C79" s="4"/>
      <c r="D79" s="5"/>
      <c r="E79" s="4"/>
      <c r="F79" s="4"/>
      <c r="G79" s="4"/>
      <c r="H79" s="4"/>
      <c r="I79" s="4"/>
      <c r="J79" s="6"/>
    </row>
    <row r="80" spans="3:10" x14ac:dyDescent="0.25">
      <c r="C80" s="4"/>
      <c r="D80" s="5"/>
      <c r="E80" s="4"/>
      <c r="F80" s="4"/>
      <c r="G80" s="4"/>
      <c r="H80" s="4"/>
      <c r="I80" s="4"/>
      <c r="J80" s="6"/>
    </row>
    <row r="81" spans="3:10" x14ac:dyDescent="0.25">
      <c r="C81" s="4"/>
      <c r="D81" s="5"/>
      <c r="E81" s="4"/>
      <c r="F81" s="4"/>
      <c r="G81" s="4"/>
      <c r="H81" s="4"/>
      <c r="I81" s="4"/>
      <c r="J81" s="6"/>
    </row>
    <row r="82" spans="3:10" x14ac:dyDescent="0.25">
      <c r="C82" s="4"/>
      <c r="D82" s="5"/>
      <c r="E82" s="4"/>
      <c r="F82" s="4"/>
      <c r="G82" s="4"/>
      <c r="H82" s="4"/>
      <c r="I82" s="4"/>
      <c r="J82" s="6"/>
    </row>
    <row r="83" spans="3:10" x14ac:dyDescent="0.25">
      <c r="C83" s="4"/>
      <c r="D83" s="5"/>
      <c r="E83" s="4"/>
      <c r="F83" s="4"/>
      <c r="G83" s="4"/>
      <c r="H83" s="4"/>
      <c r="I83" s="4"/>
      <c r="J83" s="6"/>
    </row>
    <row r="84" spans="3:10" x14ac:dyDescent="0.25">
      <c r="C84" s="4"/>
      <c r="D84" s="5"/>
      <c r="E84" s="4"/>
      <c r="F84" s="4"/>
      <c r="G84" s="4"/>
      <c r="H84" s="4"/>
      <c r="I84" s="4"/>
      <c r="J84" s="6"/>
    </row>
    <row r="85" spans="3:10" x14ac:dyDescent="0.25">
      <c r="C85" s="4"/>
      <c r="D85" s="5"/>
      <c r="E85" s="4"/>
      <c r="F85" s="4"/>
      <c r="G85" s="4"/>
      <c r="H85" s="4"/>
      <c r="I85" s="4"/>
      <c r="J85" s="6"/>
    </row>
    <row r="86" spans="3:10" x14ac:dyDescent="0.25">
      <c r="C86" s="4"/>
      <c r="D86" s="5"/>
      <c r="E86" s="4"/>
      <c r="F86" s="4"/>
      <c r="G86" s="4"/>
      <c r="H86" s="4"/>
      <c r="I86" s="4"/>
      <c r="J86" s="6"/>
    </row>
    <row r="87" spans="3:10" x14ac:dyDescent="0.25">
      <c r="C87" s="4"/>
      <c r="D87" s="5"/>
      <c r="E87" s="4"/>
      <c r="F87" s="4"/>
      <c r="G87" s="4"/>
      <c r="H87" s="4"/>
      <c r="I87" s="4"/>
      <c r="J87" s="6"/>
    </row>
    <row r="88" spans="3:10" x14ac:dyDescent="0.25">
      <c r="C88" s="4"/>
      <c r="D88" s="5"/>
      <c r="E88" s="4"/>
      <c r="F88" s="4"/>
      <c r="G88" s="4"/>
      <c r="H88" s="4"/>
      <c r="I88" s="4"/>
      <c r="J88" s="6"/>
    </row>
    <row r="89" spans="3:10" x14ac:dyDescent="0.25">
      <c r="C89" s="4"/>
      <c r="D89" s="5"/>
      <c r="E89" s="4"/>
      <c r="F89" s="4"/>
      <c r="G89" s="4"/>
      <c r="H89" s="4"/>
      <c r="I89" s="4"/>
      <c r="J89" s="6"/>
    </row>
    <row r="90" spans="3:10" x14ac:dyDescent="0.25">
      <c r="C90" s="4"/>
      <c r="D90" s="5"/>
      <c r="E90" s="4"/>
      <c r="F90" s="4"/>
      <c r="G90" s="4"/>
      <c r="H90" s="4"/>
      <c r="I90" s="4"/>
      <c r="J90" s="6"/>
    </row>
    <row r="91" spans="3:10" x14ac:dyDescent="0.25">
      <c r="C91" s="4"/>
      <c r="D91" s="5"/>
      <c r="E91" s="4"/>
      <c r="F91" s="4"/>
      <c r="G91" s="4"/>
      <c r="H91" s="4"/>
      <c r="I91" s="4"/>
      <c r="J91" s="6"/>
    </row>
    <row r="92" spans="3:10" x14ac:dyDescent="0.25">
      <c r="C92" s="4"/>
      <c r="D92" s="5"/>
      <c r="E92" s="4"/>
      <c r="F92" s="4"/>
      <c r="G92" s="4"/>
      <c r="H92" s="4"/>
      <c r="I92" s="4"/>
      <c r="J92" s="6"/>
    </row>
    <row r="93" spans="3:10" x14ac:dyDescent="0.25">
      <c r="C93" s="4"/>
      <c r="D93" s="5"/>
      <c r="E93" s="4"/>
      <c r="F93" s="4"/>
      <c r="G93" s="4"/>
      <c r="H93" s="4"/>
      <c r="I93" s="4"/>
      <c r="J93" s="6"/>
    </row>
    <row r="94" spans="3:10" x14ac:dyDescent="0.25">
      <c r="C94" s="4"/>
      <c r="D94" s="5"/>
      <c r="E94" s="4"/>
      <c r="F94" s="4"/>
      <c r="G94" s="4"/>
      <c r="H94" s="4"/>
      <c r="I94" s="4"/>
      <c r="J94" s="6"/>
    </row>
    <row r="95" spans="3:10" x14ac:dyDescent="0.25">
      <c r="C95" s="4"/>
      <c r="D95" s="5"/>
      <c r="E95" s="4"/>
      <c r="F95" s="4"/>
      <c r="G95" s="4"/>
      <c r="H95" s="4"/>
      <c r="I95" s="4"/>
      <c r="J95" s="6"/>
    </row>
    <row r="96" spans="3:10" x14ac:dyDescent="0.25">
      <c r="C96" s="4"/>
      <c r="D96" s="5"/>
      <c r="E96" s="4"/>
      <c r="F96" s="4"/>
      <c r="G96" s="4"/>
      <c r="H96" s="4"/>
      <c r="I96" s="4"/>
      <c r="J96" s="6"/>
    </row>
    <row r="97" spans="3:10" x14ac:dyDescent="0.25">
      <c r="C97" s="5"/>
      <c r="D97" s="5"/>
      <c r="E97" s="5"/>
      <c r="F97" s="7"/>
      <c r="G97" s="7"/>
      <c r="H97" s="5"/>
      <c r="I97" s="5"/>
      <c r="J97" s="8"/>
    </row>
    <row r="98" spans="3:10" x14ac:dyDescent="0.25">
      <c r="C98" s="5"/>
      <c r="D98" s="5"/>
      <c r="E98" s="5"/>
      <c r="F98" s="7"/>
      <c r="G98" s="7"/>
      <c r="H98" s="5"/>
      <c r="I98" s="5"/>
      <c r="J98" s="8"/>
    </row>
    <row r="99" spans="3:10" x14ac:dyDescent="0.25">
      <c r="C99" s="5"/>
      <c r="D99" s="5"/>
      <c r="E99" s="5"/>
      <c r="F99" s="7"/>
      <c r="G99" s="7"/>
      <c r="H99" s="5"/>
      <c r="I99" s="5"/>
      <c r="J99" s="8"/>
    </row>
    <row r="100" spans="3:10" x14ac:dyDescent="0.25">
      <c r="C100" s="5"/>
      <c r="D100" s="5"/>
      <c r="E100" s="5"/>
      <c r="F100" s="7"/>
      <c r="G100" s="7"/>
      <c r="H100" s="5"/>
      <c r="I100" s="5"/>
      <c r="J100" s="8"/>
    </row>
    <row r="101" spans="3:10" x14ac:dyDescent="0.25">
      <c r="C101" s="5"/>
      <c r="D101" s="5"/>
      <c r="E101" s="5"/>
      <c r="F101" s="7"/>
      <c r="G101" s="7"/>
      <c r="H101" s="5"/>
      <c r="I101" s="5"/>
      <c r="J101" s="8"/>
    </row>
    <row r="102" spans="3:10" x14ac:dyDescent="0.25">
      <c r="C102" s="5"/>
      <c r="D102" s="5"/>
      <c r="E102" s="5"/>
      <c r="F102" s="7"/>
      <c r="G102" s="7"/>
      <c r="H102" s="5"/>
      <c r="I102" s="5"/>
      <c r="J102" s="8"/>
    </row>
    <row r="103" spans="3:10" x14ac:dyDescent="0.25">
      <c r="C103" s="5"/>
      <c r="D103" s="5"/>
      <c r="E103" s="5"/>
      <c r="F103" s="7"/>
      <c r="G103" s="7"/>
      <c r="H103" s="5"/>
      <c r="I103" s="5"/>
      <c r="J103" s="8"/>
    </row>
    <row r="104" spans="3:10" x14ac:dyDescent="0.25">
      <c r="C104" s="5"/>
      <c r="D104" s="5"/>
      <c r="E104" s="5"/>
      <c r="F104" s="7"/>
      <c r="G104" s="7"/>
      <c r="H104" s="5"/>
      <c r="I104" s="5"/>
      <c r="J104" s="8"/>
    </row>
    <row r="105" spans="3:10" x14ac:dyDescent="0.25">
      <c r="C105" s="5"/>
      <c r="D105" s="5"/>
      <c r="E105" s="5"/>
      <c r="F105" s="7"/>
      <c r="G105" s="7"/>
      <c r="H105" s="5"/>
      <c r="I105" s="5"/>
      <c r="J105" s="8"/>
    </row>
    <row r="106" spans="3:10" x14ac:dyDescent="0.25">
      <c r="C106" s="5"/>
      <c r="D106" s="5"/>
      <c r="E106" s="5"/>
      <c r="F106" s="7"/>
      <c r="G106" s="7"/>
      <c r="H106" s="5"/>
      <c r="I106" s="5"/>
      <c r="J106" s="8"/>
    </row>
    <row r="107" spans="3:10" x14ac:dyDescent="0.25">
      <c r="C107" s="5"/>
      <c r="D107" s="5"/>
      <c r="E107" s="5"/>
      <c r="F107" s="7"/>
      <c r="G107" s="7"/>
      <c r="H107" s="5"/>
      <c r="I107" s="5"/>
      <c r="J107" s="8"/>
    </row>
    <row r="108" spans="3:10" x14ac:dyDescent="0.25">
      <c r="C108" s="5"/>
      <c r="D108" s="5"/>
      <c r="E108" s="5"/>
      <c r="F108" s="7"/>
      <c r="G108" s="7"/>
      <c r="H108" s="5"/>
      <c r="I108" s="5"/>
      <c r="J108" s="8"/>
    </row>
    <row r="109" spans="3:10" x14ac:dyDescent="0.25">
      <c r="C109" s="5"/>
      <c r="D109" s="5"/>
      <c r="E109" s="5"/>
      <c r="F109" s="7"/>
      <c r="G109" s="7"/>
      <c r="H109" s="5"/>
      <c r="I109" s="5"/>
      <c r="J109" s="8"/>
    </row>
    <row r="110" spans="3:10" x14ac:dyDescent="0.25">
      <c r="C110" s="5"/>
      <c r="D110" s="5"/>
      <c r="E110" s="5"/>
      <c r="F110" s="7"/>
      <c r="G110" s="7"/>
      <c r="H110" s="5"/>
      <c r="I110" s="5"/>
      <c r="J110" s="8"/>
    </row>
    <row r="111" spans="3:10" x14ac:dyDescent="0.25">
      <c r="C111" s="5"/>
      <c r="D111" s="5"/>
      <c r="E111" s="5"/>
      <c r="F111" s="7"/>
      <c r="G111" s="7"/>
      <c r="H111" s="5"/>
      <c r="I111" s="5"/>
      <c r="J111" s="8"/>
    </row>
    <row r="112" spans="3:10" x14ac:dyDescent="0.25">
      <c r="C112" s="5"/>
      <c r="D112" s="5"/>
      <c r="E112" s="5"/>
      <c r="F112" s="7"/>
      <c r="G112" s="7"/>
      <c r="H112" s="5"/>
      <c r="I112" s="5"/>
      <c r="J112" s="8"/>
    </row>
    <row r="113" spans="3:10" x14ac:dyDescent="0.25">
      <c r="C113" s="5"/>
      <c r="D113" s="5"/>
      <c r="E113" s="5"/>
      <c r="F113" s="7"/>
      <c r="G113" s="7"/>
      <c r="H113" s="5"/>
      <c r="I113" s="5"/>
      <c r="J113" s="8"/>
    </row>
    <row r="114" spans="3:10" x14ac:dyDescent="0.25">
      <c r="C114" s="5"/>
      <c r="D114" s="5"/>
      <c r="E114" s="5"/>
      <c r="F114" s="7"/>
      <c r="G114" s="7"/>
      <c r="H114" s="5"/>
      <c r="I114" s="5"/>
      <c r="J114" s="8"/>
    </row>
    <row r="115" spans="3:10" x14ac:dyDescent="0.25">
      <c r="C115" s="5"/>
      <c r="D115" s="5"/>
      <c r="E115" s="5"/>
      <c r="F115" s="7"/>
      <c r="G115" s="7"/>
      <c r="H115" s="5"/>
      <c r="I115" s="5"/>
      <c r="J115" s="8"/>
    </row>
    <row r="116" spans="3:10" x14ac:dyDescent="0.25">
      <c r="C116" s="5"/>
      <c r="D116" s="5"/>
      <c r="E116" s="5"/>
      <c r="F116" s="7"/>
      <c r="G116" s="7"/>
      <c r="H116" s="5"/>
      <c r="I116" s="5"/>
      <c r="J116" s="8"/>
    </row>
    <row r="117" spans="3:10" x14ac:dyDescent="0.25">
      <c r="C117" s="5"/>
      <c r="D117" s="5"/>
      <c r="E117" s="5"/>
      <c r="F117" s="7"/>
      <c r="G117" s="7"/>
      <c r="H117" s="5"/>
      <c r="I117" s="5"/>
      <c r="J117" s="8"/>
    </row>
    <row r="118" spans="3:10" x14ac:dyDescent="0.25">
      <c r="C118" s="5"/>
      <c r="D118" s="5"/>
      <c r="E118" s="5"/>
      <c r="F118" s="7"/>
      <c r="G118" s="7"/>
      <c r="H118" s="5"/>
      <c r="I118" s="5"/>
      <c r="J118" s="8"/>
    </row>
    <row r="119" spans="3:10" x14ac:dyDescent="0.25">
      <c r="C119" s="5"/>
      <c r="D119" s="5"/>
      <c r="E119" s="5"/>
      <c r="F119" s="7"/>
      <c r="G119" s="7"/>
      <c r="H119" s="5"/>
      <c r="I119" s="5"/>
      <c r="J119" s="8"/>
    </row>
    <row r="120" spans="3:10" x14ac:dyDescent="0.25">
      <c r="C120" s="5"/>
      <c r="D120" s="5"/>
      <c r="E120" s="5"/>
      <c r="F120" s="7"/>
      <c r="G120" s="7"/>
      <c r="H120" s="5"/>
      <c r="I120" s="5"/>
      <c r="J120" s="8"/>
    </row>
    <row r="121" spans="3:10" x14ac:dyDescent="0.25">
      <c r="C121" s="5"/>
      <c r="D121" s="5"/>
      <c r="E121" s="5"/>
      <c r="F121" s="7"/>
      <c r="G121" s="7"/>
      <c r="H121" s="5"/>
      <c r="I121" s="5"/>
      <c r="J121" s="8"/>
    </row>
    <row r="122" spans="3:10" x14ac:dyDescent="0.25">
      <c r="C122" s="5"/>
      <c r="D122" s="5"/>
      <c r="E122" s="5"/>
      <c r="F122" s="7"/>
      <c r="G122" s="7"/>
      <c r="H122" s="5"/>
      <c r="I122" s="5"/>
      <c r="J122" s="8"/>
    </row>
    <row r="123" spans="3:10" x14ac:dyDescent="0.25">
      <c r="C123" s="5"/>
      <c r="D123" s="5"/>
      <c r="E123" s="5"/>
      <c r="F123" s="7"/>
      <c r="G123" s="7"/>
      <c r="H123" s="5"/>
      <c r="I123" s="5"/>
      <c r="J123" s="8"/>
    </row>
    <row r="124" spans="3:10" x14ac:dyDescent="0.25">
      <c r="C124" s="5"/>
      <c r="D124" s="5"/>
      <c r="E124" s="5"/>
      <c r="F124" s="7"/>
      <c r="G124" s="7"/>
      <c r="H124" s="5"/>
      <c r="I124" s="5"/>
      <c r="J124" s="8"/>
    </row>
    <row r="125" spans="3:10" x14ac:dyDescent="0.25">
      <c r="C125" s="5"/>
      <c r="D125" s="5"/>
      <c r="E125" s="5"/>
      <c r="F125" s="7"/>
      <c r="G125" s="7"/>
      <c r="H125" s="5"/>
      <c r="I125" s="5"/>
      <c r="J125" s="8"/>
    </row>
    <row r="126" spans="3:10" x14ac:dyDescent="0.25">
      <c r="C126" s="5"/>
      <c r="D126" s="5"/>
      <c r="E126" s="5"/>
      <c r="F126" s="7"/>
      <c r="G126" s="7"/>
      <c r="H126" s="5"/>
      <c r="I126" s="5"/>
      <c r="J126" s="8"/>
    </row>
    <row r="127" spans="3:10" x14ac:dyDescent="0.25">
      <c r="C127" s="5"/>
      <c r="D127" s="5"/>
      <c r="E127" s="5"/>
      <c r="F127" s="7"/>
      <c r="G127" s="7"/>
      <c r="H127" s="5"/>
      <c r="I127" s="5"/>
      <c r="J127" s="8"/>
    </row>
    <row r="128" spans="3:10" x14ac:dyDescent="0.25">
      <c r="C128" s="5"/>
      <c r="D128" s="5"/>
      <c r="E128" s="5"/>
      <c r="F128" s="7"/>
      <c r="G128" s="7"/>
      <c r="H128" s="5"/>
      <c r="I128" s="5"/>
      <c r="J128" s="8"/>
    </row>
    <row r="129" spans="3:10" x14ac:dyDescent="0.25">
      <c r="C129" s="5"/>
      <c r="D129" s="5"/>
      <c r="E129" s="5"/>
      <c r="F129" s="7"/>
      <c r="G129" s="7"/>
      <c r="H129" s="5"/>
      <c r="I129" s="5"/>
      <c r="J129" s="8"/>
    </row>
    <row r="130" spans="3:10" x14ac:dyDescent="0.25">
      <c r="C130" s="5"/>
      <c r="D130" s="5"/>
      <c r="E130" s="5"/>
      <c r="F130" s="7"/>
      <c r="G130" s="7"/>
      <c r="H130" s="5"/>
      <c r="I130" s="5"/>
      <c r="J130" s="8"/>
    </row>
    <row r="131" spans="3:10" x14ac:dyDescent="0.25">
      <c r="C131" s="5"/>
      <c r="D131" s="5"/>
      <c r="E131" s="5"/>
      <c r="F131" s="7"/>
      <c r="G131" s="7"/>
      <c r="H131" s="5"/>
      <c r="I131" s="5"/>
      <c r="J131" s="8"/>
    </row>
    <row r="132" spans="3:10" x14ac:dyDescent="0.25">
      <c r="C132" s="5"/>
      <c r="D132" s="5"/>
      <c r="E132" s="5"/>
      <c r="F132" s="7"/>
      <c r="G132" s="7"/>
      <c r="H132" s="5"/>
      <c r="I132" s="5"/>
      <c r="J132" s="8"/>
    </row>
    <row r="133" spans="3:10" x14ac:dyDescent="0.25">
      <c r="C133" s="5"/>
      <c r="D133" s="5"/>
      <c r="E133" s="5"/>
      <c r="F133" s="7"/>
      <c r="G133" s="7"/>
      <c r="H133" s="5"/>
      <c r="I133" s="5"/>
      <c r="J133" s="8"/>
    </row>
    <row r="134" spans="3:10" x14ac:dyDescent="0.25">
      <c r="C134" s="5"/>
      <c r="D134" s="5"/>
      <c r="E134" s="5"/>
      <c r="F134" s="7"/>
      <c r="G134" s="7"/>
      <c r="H134" s="5"/>
      <c r="I134" s="5"/>
      <c r="J134" s="8"/>
    </row>
    <row r="135" spans="3:10" x14ac:dyDescent="0.25">
      <c r="C135" s="5"/>
      <c r="D135" s="5"/>
      <c r="E135" s="5"/>
      <c r="F135" s="7"/>
      <c r="G135" s="7"/>
      <c r="H135" s="5"/>
      <c r="I135" s="5"/>
      <c r="J135" s="8"/>
    </row>
    <row r="136" spans="3:10" x14ac:dyDescent="0.25">
      <c r="C136" s="5"/>
      <c r="D136" s="5"/>
      <c r="E136" s="5"/>
      <c r="F136" s="7"/>
      <c r="G136" s="7"/>
      <c r="H136" s="5"/>
      <c r="I136" s="5"/>
      <c r="J136" s="8"/>
    </row>
    <row r="137" spans="3:10" x14ac:dyDescent="0.25">
      <c r="C137" s="5"/>
      <c r="D137" s="5"/>
      <c r="E137" s="5"/>
      <c r="F137" s="7"/>
      <c r="G137" s="7"/>
      <c r="H137" s="5"/>
      <c r="I137" s="5"/>
      <c r="J137" s="8"/>
    </row>
    <row r="138" spans="3:10" x14ac:dyDescent="0.25">
      <c r="C138" s="5"/>
      <c r="D138" s="5"/>
      <c r="E138" s="5"/>
      <c r="F138" s="7"/>
      <c r="G138" s="7"/>
      <c r="H138" s="5"/>
      <c r="I138" s="5"/>
      <c r="J138" s="8"/>
    </row>
    <row r="139" spans="3:10" x14ac:dyDescent="0.25">
      <c r="C139" s="5"/>
      <c r="D139" s="5"/>
      <c r="E139" s="5"/>
      <c r="F139" s="7"/>
      <c r="G139" s="7"/>
      <c r="H139" s="5"/>
      <c r="I139" s="5"/>
      <c r="J139" s="8"/>
    </row>
    <row r="140" spans="3:10" x14ac:dyDescent="0.25">
      <c r="C140" s="5"/>
      <c r="D140" s="5"/>
      <c r="E140" s="5"/>
      <c r="F140" s="7"/>
      <c r="G140" s="7"/>
      <c r="H140" s="5"/>
      <c r="I140" s="5"/>
      <c r="J140" s="8"/>
    </row>
    <row r="141" spans="3:10" x14ac:dyDescent="0.25">
      <c r="C141" s="5"/>
      <c r="D141" s="5"/>
      <c r="E141" s="5"/>
      <c r="F141" s="7"/>
      <c r="G141" s="7"/>
      <c r="H141" s="5"/>
      <c r="I141" s="5"/>
      <c r="J141" s="8"/>
    </row>
    <row r="142" spans="3:10" x14ac:dyDescent="0.25">
      <c r="C142" s="5"/>
      <c r="D142" s="5"/>
      <c r="E142" s="5"/>
      <c r="F142" s="7"/>
      <c r="G142" s="7"/>
      <c r="H142" s="5"/>
      <c r="I142" s="5"/>
      <c r="J142" s="8"/>
    </row>
    <row r="143" spans="3:10" x14ac:dyDescent="0.25">
      <c r="C143" s="5"/>
      <c r="D143" s="5"/>
      <c r="E143" s="5"/>
      <c r="F143" s="7"/>
      <c r="G143" s="7"/>
      <c r="H143" s="5"/>
      <c r="I143" s="5"/>
      <c r="J143" s="8"/>
    </row>
    <row r="144" spans="3:10" x14ac:dyDescent="0.25">
      <c r="C144" s="5"/>
      <c r="D144" s="5"/>
      <c r="E144" s="5"/>
      <c r="F144" s="7"/>
      <c r="G144" s="7"/>
      <c r="H144" s="5"/>
      <c r="I144" s="5"/>
      <c r="J144" s="8"/>
    </row>
    <row r="145" spans="3:10" x14ac:dyDescent="0.25">
      <c r="C145" s="5"/>
      <c r="D145" s="5"/>
      <c r="E145" s="5"/>
      <c r="F145" s="7"/>
      <c r="G145" s="7"/>
      <c r="H145" s="5"/>
      <c r="I145" s="5"/>
      <c r="J145" s="8"/>
    </row>
    <row r="146" spans="3:10" x14ac:dyDescent="0.25">
      <c r="C146" s="5"/>
      <c r="D146" s="5"/>
      <c r="E146" s="5"/>
      <c r="F146" s="7"/>
      <c r="G146" s="7"/>
      <c r="H146" s="5"/>
      <c r="I146" s="5"/>
      <c r="J146" s="8"/>
    </row>
    <row r="147" spans="3:10" x14ac:dyDescent="0.25">
      <c r="C147" s="5"/>
      <c r="D147" s="5"/>
      <c r="E147" s="5"/>
      <c r="F147" s="7"/>
      <c r="G147" s="7"/>
      <c r="H147" s="5"/>
      <c r="I147" s="5"/>
      <c r="J147" s="8"/>
    </row>
    <row r="148" spans="3:10" x14ac:dyDescent="0.25">
      <c r="C148" s="5"/>
      <c r="D148" s="5"/>
      <c r="E148" s="5"/>
      <c r="F148" s="7"/>
      <c r="G148" s="7"/>
      <c r="H148" s="5"/>
      <c r="I148" s="5"/>
      <c r="J148" s="8"/>
    </row>
    <row r="149" spans="3:10" x14ac:dyDescent="0.25">
      <c r="C149" s="5"/>
      <c r="D149" s="5"/>
      <c r="E149" s="5"/>
      <c r="F149" s="7"/>
      <c r="G149" s="7"/>
      <c r="H149" s="5"/>
      <c r="I149" s="5"/>
      <c r="J149" s="8"/>
    </row>
    <row r="150" spans="3:10" x14ac:dyDescent="0.25">
      <c r="C150" s="5"/>
      <c r="D150" s="5"/>
      <c r="E150" s="5"/>
      <c r="F150" s="7"/>
      <c r="G150" s="7"/>
      <c r="H150" s="5"/>
      <c r="I150" s="5"/>
      <c r="J150" s="8"/>
    </row>
    <row r="151" spans="3:10" x14ac:dyDescent="0.25">
      <c r="C151" s="5"/>
      <c r="D151" s="5"/>
      <c r="E151" s="5"/>
      <c r="F151" s="7"/>
      <c r="G151" s="7"/>
      <c r="H151" s="5"/>
      <c r="I151" s="5"/>
      <c r="J151" s="8"/>
    </row>
    <row r="152" spans="3:10" x14ac:dyDescent="0.25">
      <c r="C152" s="5"/>
      <c r="D152" s="5"/>
      <c r="E152" s="5"/>
      <c r="F152" s="7"/>
      <c r="G152" s="7"/>
      <c r="H152" s="5"/>
      <c r="I152" s="5"/>
      <c r="J152" s="8"/>
    </row>
    <row r="153" spans="3:10" x14ac:dyDescent="0.25">
      <c r="C153" s="5"/>
      <c r="D153" s="5"/>
      <c r="E153" s="5"/>
      <c r="F153" s="7"/>
      <c r="G153" s="7"/>
      <c r="H153" s="5"/>
      <c r="I153" s="5"/>
      <c r="J153" s="8"/>
    </row>
    <row r="154" spans="3:10" x14ac:dyDescent="0.25">
      <c r="C154" s="5"/>
      <c r="D154" s="5"/>
      <c r="E154" s="5"/>
      <c r="F154" s="7"/>
      <c r="G154" s="7"/>
      <c r="H154" s="5"/>
      <c r="I154" s="5"/>
      <c r="J154" s="8"/>
    </row>
    <row r="155" spans="3:10" x14ac:dyDescent="0.25">
      <c r="C155" s="5"/>
      <c r="D155" s="5"/>
      <c r="E155" s="5"/>
      <c r="F155" s="7"/>
      <c r="G155" s="7"/>
      <c r="H155" s="5"/>
      <c r="I155" s="5"/>
      <c r="J155" s="8"/>
    </row>
    <row r="156" spans="3:10" x14ac:dyDescent="0.25">
      <c r="C156" s="5"/>
      <c r="D156" s="5"/>
      <c r="E156" s="5"/>
      <c r="F156" s="7"/>
      <c r="G156" s="7"/>
      <c r="H156" s="5"/>
      <c r="I156" s="5"/>
      <c r="J156" s="8"/>
    </row>
    <row r="157" spans="3:10" x14ac:dyDescent="0.25">
      <c r="C157" s="5"/>
      <c r="D157" s="5"/>
      <c r="E157" s="5"/>
      <c r="F157" s="7"/>
      <c r="G157" s="7"/>
      <c r="H157" s="5"/>
      <c r="I157" s="5"/>
      <c r="J157" s="8"/>
    </row>
    <row r="158" spans="3:10" x14ac:dyDescent="0.25">
      <c r="C158" s="5"/>
      <c r="D158" s="5"/>
      <c r="E158" s="5"/>
      <c r="F158" s="7"/>
      <c r="G158" s="7"/>
      <c r="H158" s="5"/>
      <c r="I158" s="5"/>
      <c r="J158" s="8"/>
    </row>
    <row r="159" spans="3:10" x14ac:dyDescent="0.25">
      <c r="C159" s="5"/>
      <c r="D159" s="5"/>
      <c r="E159" s="5"/>
      <c r="F159" s="7"/>
      <c r="G159" s="7"/>
      <c r="H159" s="5"/>
      <c r="I159" s="5"/>
      <c r="J159" s="8"/>
    </row>
    <row r="160" spans="3:10" x14ac:dyDescent="0.25">
      <c r="C160" s="5"/>
      <c r="D160" s="5"/>
      <c r="E160" s="5"/>
      <c r="F160" s="7"/>
      <c r="G160" s="7"/>
      <c r="H160" s="5"/>
      <c r="I160" s="5"/>
      <c r="J160" s="8"/>
    </row>
    <row r="161" spans="3:10" x14ac:dyDescent="0.25">
      <c r="C161" s="5"/>
      <c r="D161" s="5"/>
      <c r="E161" s="5"/>
      <c r="F161" s="7"/>
      <c r="G161" s="7"/>
      <c r="H161" s="5"/>
      <c r="I161" s="5"/>
      <c r="J161" s="8"/>
    </row>
    <row r="162" spans="3:10" x14ac:dyDescent="0.25">
      <c r="C162" s="5"/>
      <c r="D162" s="5"/>
      <c r="E162" s="5"/>
      <c r="F162" s="7"/>
      <c r="G162" s="7"/>
      <c r="H162" s="5"/>
      <c r="I162" s="5"/>
      <c r="J162" s="8"/>
    </row>
    <row r="163" spans="3:10" x14ac:dyDescent="0.25">
      <c r="C163" s="5"/>
      <c r="D163" s="5"/>
      <c r="E163" s="5"/>
      <c r="F163" s="7"/>
      <c r="G163" s="7"/>
      <c r="H163" s="5"/>
      <c r="I163" s="5"/>
      <c r="J163" s="8"/>
    </row>
    <row r="164" spans="3:10" x14ac:dyDescent="0.25">
      <c r="C164" s="5"/>
      <c r="D164" s="5"/>
      <c r="E164" s="5"/>
      <c r="F164" s="7"/>
      <c r="G164" s="7"/>
      <c r="H164" s="5"/>
      <c r="I164" s="5"/>
      <c r="J164" s="8"/>
    </row>
    <row r="165" spans="3:10" x14ac:dyDescent="0.25">
      <c r="C165" s="5"/>
      <c r="D165" s="5"/>
      <c r="E165" s="5"/>
      <c r="F165" s="7"/>
      <c r="G165" s="7"/>
      <c r="H165" s="5"/>
      <c r="I165" s="5"/>
      <c r="J165" s="8"/>
    </row>
    <row r="166" spans="3:10" x14ac:dyDescent="0.25">
      <c r="C166" s="5"/>
      <c r="D166" s="5"/>
      <c r="E166" s="5"/>
      <c r="F166" s="7"/>
      <c r="G166" s="7"/>
      <c r="H166" s="5"/>
      <c r="I166" s="5"/>
      <c r="J166" s="8"/>
    </row>
    <row r="167" spans="3:10" x14ac:dyDescent="0.25">
      <c r="C167" s="5"/>
      <c r="D167" s="5"/>
      <c r="E167" s="5"/>
      <c r="F167" s="7"/>
      <c r="G167" s="7"/>
      <c r="H167" s="5"/>
      <c r="I167" s="5"/>
      <c r="J167" s="8"/>
    </row>
    <row r="168" spans="3:10" x14ac:dyDescent="0.25">
      <c r="C168" s="5"/>
      <c r="D168" s="5"/>
      <c r="E168" s="5"/>
      <c r="F168" s="7"/>
      <c r="G168" s="7"/>
      <c r="H168" s="5"/>
      <c r="I168" s="5"/>
      <c r="J168" s="8"/>
    </row>
    <row r="169" spans="3:10" x14ac:dyDescent="0.25">
      <c r="C169" s="5"/>
      <c r="D169" s="5"/>
      <c r="E169" s="5"/>
      <c r="F169" s="7"/>
      <c r="G169" s="7"/>
      <c r="H169" s="5"/>
      <c r="I169" s="5"/>
      <c r="J169" s="8"/>
    </row>
    <row r="170" spans="3:10" x14ac:dyDescent="0.25">
      <c r="C170" s="5"/>
      <c r="D170" s="5"/>
      <c r="E170" s="5"/>
      <c r="F170" s="7"/>
      <c r="G170" s="7"/>
      <c r="H170" s="5"/>
      <c r="I170" s="5"/>
      <c r="J170" s="8"/>
    </row>
    <row r="171" spans="3:10" x14ac:dyDescent="0.25">
      <c r="C171" s="5"/>
      <c r="D171" s="5"/>
      <c r="E171" s="5"/>
      <c r="F171" s="7"/>
      <c r="G171" s="7"/>
      <c r="H171" s="5"/>
      <c r="I171" s="5"/>
      <c r="J171" s="8"/>
    </row>
    <row r="172" spans="3:10" x14ac:dyDescent="0.25">
      <c r="C172" s="5"/>
      <c r="D172" s="5"/>
      <c r="E172" s="5"/>
      <c r="F172" s="7"/>
      <c r="G172" s="7"/>
      <c r="H172" s="5"/>
      <c r="I172" s="5"/>
      <c r="J172" s="8"/>
    </row>
    <row r="173" spans="3:10" x14ac:dyDescent="0.25">
      <c r="C173" s="5"/>
      <c r="D173" s="5"/>
      <c r="E173" s="5"/>
      <c r="F173" s="7"/>
      <c r="G173" s="7"/>
      <c r="H173" s="5"/>
      <c r="I173" s="5"/>
      <c r="J173" s="8"/>
    </row>
    <row r="174" spans="3:10" x14ac:dyDescent="0.25">
      <c r="C174" s="5"/>
      <c r="D174" s="5"/>
      <c r="E174" s="5"/>
      <c r="F174" s="7"/>
      <c r="G174" s="7"/>
      <c r="H174" s="5"/>
      <c r="I174" s="5"/>
      <c r="J174" s="8"/>
    </row>
    <row r="175" spans="3:10" x14ac:dyDescent="0.25">
      <c r="C175" s="5"/>
      <c r="D175" s="5"/>
      <c r="E175" s="5"/>
      <c r="F175" s="7"/>
      <c r="G175" s="7"/>
      <c r="H175" s="5"/>
      <c r="I175" s="5"/>
      <c r="J175" s="8"/>
    </row>
    <row r="176" spans="3:10" x14ac:dyDescent="0.25">
      <c r="C176" s="5"/>
      <c r="D176" s="5"/>
      <c r="E176" s="5"/>
      <c r="F176" s="7"/>
      <c r="G176" s="7"/>
      <c r="H176" s="5"/>
      <c r="I176" s="5"/>
      <c r="J176" s="8"/>
    </row>
    <row r="177" spans="3:10" x14ac:dyDescent="0.25">
      <c r="C177" s="5"/>
      <c r="D177" s="5"/>
      <c r="E177" s="5"/>
      <c r="F177" s="7"/>
      <c r="G177" s="7"/>
      <c r="H177" s="5"/>
      <c r="I177" s="5"/>
      <c r="J177" s="8"/>
    </row>
    <row r="178" spans="3:10" x14ac:dyDescent="0.25">
      <c r="C178" s="5"/>
      <c r="D178" s="5"/>
      <c r="E178" s="5"/>
      <c r="F178" s="7"/>
      <c r="G178" s="7"/>
      <c r="H178" s="5"/>
      <c r="I178" s="5"/>
      <c r="J178" s="8"/>
    </row>
    <row r="179" spans="3:10" x14ac:dyDescent="0.25">
      <c r="C179" s="5"/>
      <c r="D179" s="5"/>
      <c r="E179" s="5"/>
      <c r="F179" s="7"/>
      <c r="G179" s="7"/>
      <c r="H179" s="5"/>
      <c r="I179" s="5"/>
      <c r="J179" s="8"/>
    </row>
    <row r="180" spans="3:10" x14ac:dyDescent="0.25">
      <c r="C180" s="5"/>
      <c r="D180" s="5"/>
      <c r="E180" s="5"/>
      <c r="F180" s="7"/>
      <c r="G180" s="7"/>
      <c r="H180" s="5"/>
      <c r="I180" s="5"/>
      <c r="J180" s="8"/>
    </row>
    <row r="181" spans="3:10" x14ac:dyDescent="0.25">
      <c r="C181" s="5"/>
      <c r="D181" s="5"/>
      <c r="E181" s="5"/>
      <c r="F181" s="7"/>
      <c r="G181" s="7"/>
      <c r="H181" s="5"/>
      <c r="I181" s="5"/>
      <c r="J181" s="8"/>
    </row>
    <row r="182" spans="3:10" x14ac:dyDescent="0.25">
      <c r="C182" s="5"/>
      <c r="D182" s="5"/>
      <c r="E182" s="5"/>
      <c r="F182" s="7"/>
      <c r="G182" s="7"/>
      <c r="H182" s="5"/>
      <c r="I182" s="5"/>
      <c r="J182" s="8"/>
    </row>
    <row r="183" spans="3:10" x14ac:dyDescent="0.25">
      <c r="C183" s="5"/>
      <c r="D183" s="5"/>
      <c r="E183" s="5"/>
      <c r="F183" s="7"/>
      <c r="G183" s="7"/>
      <c r="H183" s="5"/>
      <c r="I183" s="5"/>
      <c r="J183" s="8"/>
    </row>
    <row r="184" spans="3:10" x14ac:dyDescent="0.25">
      <c r="C184" s="5"/>
      <c r="D184" s="5"/>
      <c r="E184" s="5"/>
      <c r="F184" s="7"/>
      <c r="G184" s="7"/>
      <c r="H184" s="5"/>
      <c r="I184" s="5"/>
      <c r="J184" s="8"/>
    </row>
    <row r="185" spans="3:10" x14ac:dyDescent="0.25">
      <c r="C185" s="5"/>
      <c r="D185" s="5"/>
      <c r="E185" s="5"/>
      <c r="F185" s="7"/>
      <c r="G185" s="7"/>
      <c r="H185" s="5"/>
      <c r="I185" s="5"/>
      <c r="J185" s="8"/>
    </row>
    <row r="186" spans="3:10" x14ac:dyDescent="0.25">
      <c r="C186" s="5"/>
      <c r="D186" s="5"/>
      <c r="E186" s="5"/>
      <c r="F186" s="7"/>
      <c r="G186" s="7"/>
      <c r="H186" s="5"/>
      <c r="I186" s="5"/>
      <c r="J186" s="8"/>
    </row>
    <row r="187" spans="3:10" x14ac:dyDescent="0.25">
      <c r="C187" s="5"/>
      <c r="D187" s="5"/>
      <c r="E187" s="5"/>
      <c r="F187" s="7"/>
      <c r="G187" s="7"/>
      <c r="H187" s="5"/>
      <c r="I187" s="5"/>
      <c r="J187" s="8"/>
    </row>
    <row r="188" spans="3:10" x14ac:dyDescent="0.25">
      <c r="C188" s="5"/>
      <c r="D188" s="5"/>
      <c r="E188" s="5"/>
      <c r="F188" s="7"/>
      <c r="G188" s="7"/>
      <c r="H188" s="5"/>
      <c r="I188" s="5"/>
      <c r="J188" s="8"/>
    </row>
    <row r="189" spans="3:10" x14ac:dyDescent="0.25">
      <c r="C189" s="5"/>
      <c r="D189" s="5"/>
      <c r="E189" s="5"/>
      <c r="F189" s="7"/>
      <c r="G189" s="7"/>
      <c r="H189" s="5"/>
      <c r="I189" s="5"/>
      <c r="J189" s="8"/>
    </row>
    <row r="190" spans="3:10" x14ac:dyDescent="0.25">
      <c r="C190" s="5"/>
      <c r="D190" s="5"/>
      <c r="E190" s="5"/>
      <c r="F190" s="7"/>
      <c r="G190" s="7"/>
      <c r="H190" s="5"/>
      <c r="I190" s="5"/>
      <c r="J190" s="8"/>
    </row>
    <row r="191" spans="3:10" x14ac:dyDescent="0.25">
      <c r="C191" s="5"/>
      <c r="D191" s="5"/>
      <c r="E191" s="5"/>
      <c r="F191" s="7"/>
      <c r="G191" s="7"/>
      <c r="H191" s="5"/>
      <c r="I191" s="5"/>
      <c r="J191" s="8"/>
    </row>
    <row r="192" spans="3:10" x14ac:dyDescent="0.25">
      <c r="C192" s="5"/>
      <c r="D192" s="5"/>
      <c r="E192" s="5"/>
      <c r="F192" s="7"/>
      <c r="G192" s="7"/>
      <c r="H192" s="5"/>
      <c r="I192" s="5"/>
      <c r="J192" s="8"/>
    </row>
    <row r="193" spans="3:10" x14ac:dyDescent="0.25">
      <c r="C193" s="5"/>
      <c r="D193" s="5"/>
      <c r="E193" s="5"/>
      <c r="F193" s="7"/>
      <c r="G193" s="7"/>
      <c r="H193" s="5"/>
      <c r="I193" s="5"/>
      <c r="J193" s="8"/>
    </row>
    <row r="194" spans="3:10" x14ac:dyDescent="0.25">
      <c r="C194" s="5"/>
      <c r="D194" s="5"/>
      <c r="E194" s="5"/>
      <c r="F194" s="7"/>
      <c r="G194" s="7"/>
      <c r="H194" s="5"/>
      <c r="I194" s="5"/>
      <c r="J194" s="8"/>
    </row>
    <row r="195" spans="3:10" x14ac:dyDescent="0.25">
      <c r="C195" s="5"/>
      <c r="D195" s="5"/>
      <c r="E195" s="5"/>
      <c r="F195" s="7"/>
      <c r="G195" s="7"/>
      <c r="H195" s="5"/>
      <c r="I195" s="5"/>
      <c r="J195" s="8"/>
    </row>
    <row r="196" spans="3:10" x14ac:dyDescent="0.25">
      <c r="C196" s="5"/>
      <c r="D196" s="5"/>
      <c r="E196" s="5"/>
      <c r="F196" s="7"/>
      <c r="G196" s="7"/>
      <c r="H196" s="5"/>
      <c r="I196" s="5"/>
      <c r="J196" s="8"/>
    </row>
    <row r="197" spans="3:10" x14ac:dyDescent="0.25">
      <c r="C197" s="5"/>
      <c r="D197" s="5"/>
      <c r="E197" s="5"/>
      <c r="F197" s="7"/>
      <c r="G197" s="7"/>
      <c r="H197" s="5"/>
      <c r="I197" s="5"/>
      <c r="J197" s="8"/>
    </row>
    <row r="198" spans="3:10" x14ac:dyDescent="0.25">
      <c r="C198" s="5"/>
      <c r="D198" s="5"/>
      <c r="E198" s="5"/>
      <c r="F198" s="7"/>
      <c r="G198" s="7"/>
      <c r="H198" s="5"/>
      <c r="I198" s="5"/>
      <c r="J198" s="8"/>
    </row>
    <row r="199" spans="3:10" x14ac:dyDescent="0.25">
      <c r="C199" s="5"/>
      <c r="D199" s="5"/>
      <c r="E199" s="5"/>
      <c r="F199" s="7"/>
      <c r="G199" s="7"/>
      <c r="H199" s="5"/>
      <c r="I199" s="5"/>
      <c r="J199" s="8"/>
    </row>
    <row r="200" spans="3:10" x14ac:dyDescent="0.25">
      <c r="C200" s="5"/>
      <c r="D200" s="5"/>
      <c r="E200" s="5"/>
      <c r="F200" s="7"/>
      <c r="G200" s="7"/>
      <c r="H200" s="5"/>
      <c r="I200" s="5"/>
      <c r="J200" s="8"/>
    </row>
    <row r="201" spans="3:10" x14ac:dyDescent="0.25">
      <c r="C201" s="5"/>
      <c r="D201" s="5"/>
      <c r="E201" s="5"/>
      <c r="F201" s="7"/>
      <c r="G201" s="7"/>
      <c r="H201" s="5"/>
      <c r="I201" s="5"/>
      <c r="J201" s="8"/>
    </row>
    <row r="202" spans="3:10" x14ac:dyDescent="0.25">
      <c r="C202" s="5"/>
      <c r="D202" s="5"/>
      <c r="E202" s="5"/>
      <c r="F202" s="7"/>
      <c r="G202" s="7"/>
      <c r="H202" s="5"/>
      <c r="I202" s="5"/>
      <c r="J202" s="8"/>
    </row>
    <row r="203" spans="3:10" x14ac:dyDescent="0.25">
      <c r="C203" s="5"/>
      <c r="D203" s="5"/>
      <c r="E203" s="5"/>
      <c r="F203" s="7"/>
      <c r="G203" s="7"/>
      <c r="H203" s="5"/>
      <c r="I203" s="5"/>
      <c r="J203" s="8"/>
    </row>
    <row r="204" spans="3:10" x14ac:dyDescent="0.25">
      <c r="C204" s="5"/>
      <c r="D204" s="5"/>
      <c r="E204" s="5"/>
      <c r="F204" s="7"/>
      <c r="G204" s="7"/>
      <c r="H204" s="5"/>
      <c r="I204" s="5"/>
      <c r="J204" s="8"/>
    </row>
    <row r="205" spans="3:10" x14ac:dyDescent="0.25">
      <c r="C205" s="5"/>
      <c r="D205" s="5"/>
      <c r="E205" s="5"/>
      <c r="F205" s="7"/>
      <c r="G205" s="7"/>
      <c r="H205" s="5"/>
      <c r="I205" s="5"/>
      <c r="J205" s="8"/>
    </row>
    <row r="206" spans="3:10" x14ac:dyDescent="0.25">
      <c r="C206" s="5"/>
      <c r="D206" s="5"/>
      <c r="E206" s="5"/>
      <c r="F206" s="7"/>
      <c r="G206" s="7"/>
      <c r="H206" s="5"/>
      <c r="I206" s="5"/>
      <c r="J206" s="8"/>
    </row>
    <row r="207" spans="3:10" x14ac:dyDescent="0.25">
      <c r="C207" s="5"/>
      <c r="D207" s="5"/>
      <c r="E207" s="5"/>
      <c r="F207" s="7"/>
      <c r="G207" s="7"/>
      <c r="H207" s="5"/>
      <c r="I207" s="5"/>
      <c r="J207" s="8"/>
    </row>
    <row r="208" spans="3:10" x14ac:dyDescent="0.25">
      <c r="C208" s="5"/>
      <c r="D208" s="5"/>
      <c r="E208" s="5"/>
      <c r="F208" s="7"/>
      <c r="G208" s="7"/>
      <c r="H208" s="5"/>
      <c r="I208" s="5"/>
      <c r="J208" s="8"/>
    </row>
    <row r="209" spans="3:10" x14ac:dyDescent="0.25">
      <c r="C209" s="5"/>
      <c r="D209" s="5"/>
      <c r="E209" s="5"/>
      <c r="F209" s="7"/>
      <c r="G209" s="7"/>
      <c r="H209" s="5"/>
      <c r="I209" s="5"/>
      <c r="J209" s="8"/>
    </row>
    <row r="210" spans="3:10" x14ac:dyDescent="0.25">
      <c r="C210" s="5"/>
      <c r="D210" s="5"/>
      <c r="E210" s="5"/>
      <c r="F210" s="7"/>
      <c r="G210" s="7"/>
      <c r="H210" s="5"/>
      <c r="I210" s="5"/>
      <c r="J210" s="8"/>
    </row>
    <row r="211" spans="3:10" x14ac:dyDescent="0.25">
      <c r="C211" s="5"/>
      <c r="D211" s="5"/>
      <c r="E211" s="5"/>
      <c r="F211" s="7"/>
      <c r="G211" s="7"/>
      <c r="H211" s="5"/>
      <c r="I211" s="5"/>
      <c r="J211" s="8"/>
    </row>
    <row r="212" spans="3:10" x14ac:dyDescent="0.25">
      <c r="C212" s="5"/>
      <c r="D212" s="5"/>
      <c r="E212" s="5"/>
      <c r="F212" s="7"/>
      <c r="G212" s="7"/>
      <c r="H212" s="5"/>
      <c r="I212" s="5"/>
      <c r="J212" s="8"/>
    </row>
    <row r="213" spans="3:10" x14ac:dyDescent="0.25">
      <c r="C213" s="5"/>
      <c r="D213" s="5"/>
      <c r="E213" s="5"/>
      <c r="F213" s="7"/>
      <c r="G213" s="7"/>
      <c r="H213" s="5"/>
      <c r="I213" s="5"/>
      <c r="J213" s="8"/>
    </row>
    <row r="214" spans="3:10" x14ac:dyDescent="0.25">
      <c r="C214" s="5"/>
      <c r="D214" s="5"/>
      <c r="E214" s="5"/>
      <c r="F214" s="7"/>
      <c r="G214" s="7"/>
      <c r="H214" s="5"/>
      <c r="I214" s="5"/>
      <c r="J214" s="8"/>
    </row>
    <row r="215" spans="3:10" x14ac:dyDescent="0.25">
      <c r="C215" s="5"/>
      <c r="D215" s="5"/>
      <c r="E215" s="5"/>
      <c r="F215" s="7"/>
      <c r="G215" s="7"/>
      <c r="H215" s="5"/>
      <c r="I215" s="5"/>
      <c r="J215" s="8"/>
    </row>
    <row r="216" spans="3:10" x14ac:dyDescent="0.25">
      <c r="C216" s="5"/>
      <c r="D216" s="5"/>
      <c r="E216" s="5"/>
      <c r="F216" s="7"/>
      <c r="G216" s="7"/>
      <c r="H216" s="5"/>
      <c r="I216" s="5"/>
      <c r="J216" s="8"/>
    </row>
    <row r="217" spans="3:10" x14ac:dyDescent="0.25">
      <c r="C217" s="5"/>
      <c r="D217" s="5"/>
      <c r="E217" s="5"/>
      <c r="F217" s="7"/>
      <c r="G217" s="7"/>
      <c r="H217" s="5"/>
      <c r="I217" s="5"/>
      <c r="J217" s="8"/>
    </row>
    <row r="218" spans="3:10" x14ac:dyDescent="0.25">
      <c r="C218" s="5"/>
      <c r="D218" s="5"/>
      <c r="E218" s="5"/>
      <c r="F218" s="7"/>
      <c r="G218" s="7"/>
      <c r="H218" s="5"/>
      <c r="I218" s="5"/>
      <c r="J218" s="8"/>
    </row>
    <row r="219" spans="3:10" x14ac:dyDescent="0.25">
      <c r="C219" s="5"/>
      <c r="D219" s="5"/>
      <c r="E219" s="5"/>
      <c r="F219" s="7"/>
      <c r="G219" s="7"/>
      <c r="H219" s="5"/>
      <c r="I219" s="5"/>
      <c r="J219" s="8"/>
    </row>
    <row r="220" spans="3:10" x14ac:dyDescent="0.25">
      <c r="C220" s="5"/>
      <c r="D220" s="5"/>
      <c r="E220" s="5"/>
      <c r="F220" s="7"/>
      <c r="G220" s="7"/>
      <c r="H220" s="5"/>
      <c r="I220" s="5"/>
      <c r="J220" s="8"/>
    </row>
    <row r="221" spans="3:10" x14ac:dyDescent="0.25">
      <c r="C221" s="5"/>
      <c r="D221" s="5"/>
      <c r="E221" s="5"/>
      <c r="F221" s="7"/>
      <c r="G221" s="7"/>
      <c r="H221" s="5"/>
      <c r="I221" s="5"/>
      <c r="J221" s="8"/>
    </row>
    <row r="222" spans="3:10" x14ac:dyDescent="0.25">
      <c r="C222" s="5"/>
      <c r="D222" s="5"/>
      <c r="E222" s="5"/>
      <c r="F222" s="7"/>
      <c r="G222" s="7"/>
      <c r="H222" s="5"/>
      <c r="I222" s="5"/>
      <c r="J222" s="8"/>
    </row>
    <row r="223" spans="3:10" x14ac:dyDescent="0.25">
      <c r="C223" s="5"/>
      <c r="D223" s="5"/>
      <c r="E223" s="5"/>
      <c r="F223" s="7"/>
      <c r="G223" s="7"/>
      <c r="H223" s="5"/>
      <c r="I223" s="5"/>
      <c r="J223" s="8"/>
    </row>
    <row r="224" spans="3:10" x14ac:dyDescent="0.25">
      <c r="C224" s="5"/>
      <c r="D224" s="5"/>
      <c r="E224" s="5"/>
      <c r="F224" s="7"/>
      <c r="G224" s="7"/>
      <c r="H224" s="5"/>
      <c r="I224" s="5"/>
      <c r="J224" s="8"/>
    </row>
    <row r="225" spans="3:10" x14ac:dyDescent="0.25">
      <c r="C225" s="5"/>
      <c r="D225" s="5"/>
      <c r="E225" s="5"/>
      <c r="F225" s="7"/>
      <c r="G225" s="7"/>
      <c r="H225" s="5"/>
      <c r="I225" s="5"/>
      <c r="J225" s="8"/>
    </row>
    <row r="226" spans="3:10" x14ac:dyDescent="0.25">
      <c r="C226" s="5"/>
      <c r="D226" s="5"/>
      <c r="E226" s="5"/>
      <c r="F226" s="7"/>
      <c r="G226" s="7"/>
      <c r="H226" s="5"/>
      <c r="I226" s="5"/>
      <c r="J226" s="8"/>
    </row>
    <row r="227" spans="3:10" x14ac:dyDescent="0.25">
      <c r="C227" s="5"/>
      <c r="D227" s="5"/>
      <c r="E227" s="5"/>
      <c r="F227" s="7"/>
      <c r="G227" s="7"/>
      <c r="H227" s="5"/>
      <c r="I227" s="5"/>
      <c r="J227" s="8"/>
    </row>
    <row r="228" spans="3:10" x14ac:dyDescent="0.25">
      <c r="C228" s="5"/>
      <c r="D228" s="5"/>
      <c r="E228" s="5"/>
      <c r="F228" s="7"/>
      <c r="G228" s="7"/>
      <c r="H228" s="5"/>
      <c r="I228" s="5"/>
      <c r="J228" s="8"/>
    </row>
  </sheetData>
  <mergeCells count="7">
    <mergeCell ref="B6:J6"/>
    <mergeCell ref="I17:I18"/>
    <mergeCell ref="J17:J18"/>
    <mergeCell ref="B2:J2"/>
    <mergeCell ref="B5:J5"/>
    <mergeCell ref="C3:E3"/>
    <mergeCell ref="C4:F4"/>
  </mergeCells>
  <hyperlinks>
    <hyperlink ref="C3" r:id="rId1"/>
    <hyperlink ref="C4" r:id="rId2"/>
    <hyperlink ref="C3:E3" r:id="rId3" display="Lejupielādēt Manipulāciju sarakstu, spiežot te"/>
    <hyperlink ref="C4:F4" r:id="rId4" display="Lejupielādēt Manipulāciju saraksta izmaiņu reģistru, spiežot te"/>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L208"/>
  <sheetViews>
    <sheetView showGridLines="0" zoomScale="90" zoomScaleNormal="90" workbookViewId="0">
      <pane ySplit="7" topLeftCell="A8" activePane="bottomLeft" state="frozen"/>
      <selection pane="bottomLeft" activeCell="C4" sqref="C4:F4"/>
    </sheetView>
  </sheetViews>
  <sheetFormatPr defaultRowHeight="15" x14ac:dyDescent="0.25"/>
  <cols>
    <col min="1" max="1" width="1.42578125" style="30" customWidth="1"/>
    <col min="2" max="2" width="10.42578125" style="30" customWidth="1"/>
    <col min="3" max="3" width="12" style="9" customWidth="1"/>
    <col min="4" max="4" width="21.5703125" style="9" customWidth="1"/>
    <col min="5" max="5" width="16.85546875" style="9" customWidth="1"/>
    <col min="6" max="6" width="107.7109375" style="10" customWidth="1"/>
    <col min="7" max="7" width="15.28515625" style="9" customWidth="1"/>
    <col min="8" max="8" width="18" style="9" customWidth="1"/>
    <col min="9" max="9" width="20.5703125" style="11" customWidth="1"/>
    <col min="10" max="10" width="29.140625" style="30" customWidth="1"/>
    <col min="11" max="11" width="9.140625" style="30"/>
    <col min="12" max="12" width="30.42578125" style="30" customWidth="1"/>
    <col min="13" max="13" width="9.140625" style="30"/>
    <col min="14" max="14" width="11.42578125" style="30" bestFit="1" customWidth="1"/>
    <col min="15" max="16384" width="9.140625" style="30"/>
  </cols>
  <sheetData>
    <row r="1" spans="2:11" ht="8.25" customHeight="1" x14ac:dyDescent="0.25"/>
    <row r="2" spans="2:11" ht="67.5" customHeight="1" x14ac:dyDescent="0.25">
      <c r="B2" s="171" t="s">
        <v>221</v>
      </c>
      <c r="C2" s="171"/>
      <c r="D2" s="171"/>
      <c r="E2" s="171"/>
      <c r="F2" s="171"/>
      <c r="G2" s="171"/>
      <c r="H2" s="171"/>
      <c r="I2" s="171"/>
      <c r="J2" s="171"/>
    </row>
    <row r="3" spans="2:11" ht="26.25" customHeight="1" x14ac:dyDescent="0.25">
      <c r="B3" s="84"/>
      <c r="C3" s="156" t="s">
        <v>222</v>
      </c>
      <c r="D3" s="156"/>
      <c r="E3" s="156"/>
      <c r="F3" s="84"/>
      <c r="G3" s="84"/>
      <c r="H3" s="84"/>
      <c r="I3" s="84"/>
      <c r="J3" s="84"/>
      <c r="K3" s="84"/>
    </row>
    <row r="4" spans="2:11" ht="26.25" customHeight="1" x14ac:dyDescent="0.25">
      <c r="B4" s="84"/>
      <c r="C4" s="156" t="s">
        <v>223</v>
      </c>
      <c r="D4" s="156"/>
      <c r="E4" s="156"/>
      <c r="F4" s="156"/>
      <c r="G4" s="84"/>
      <c r="H4" s="84"/>
      <c r="I4" s="84"/>
      <c r="J4" s="84"/>
      <c r="K4" s="84"/>
    </row>
    <row r="5" spans="2:11" ht="39" customHeight="1" x14ac:dyDescent="0.25">
      <c r="B5" s="173" t="s">
        <v>195</v>
      </c>
      <c r="C5" s="173"/>
      <c r="D5" s="173"/>
      <c r="E5" s="173"/>
      <c r="F5" s="173"/>
      <c r="G5" s="173"/>
      <c r="H5" s="173"/>
      <c r="I5" s="173"/>
      <c r="J5" s="173"/>
    </row>
    <row r="6" spans="2:11" ht="31.5" customHeight="1" x14ac:dyDescent="0.25">
      <c r="B6" s="138" t="s">
        <v>162</v>
      </c>
      <c r="C6" s="138"/>
      <c r="D6" s="138"/>
      <c r="E6" s="138"/>
      <c r="F6" s="138"/>
      <c r="G6" s="138"/>
      <c r="H6" s="138"/>
      <c r="I6" s="138"/>
      <c r="J6" s="138"/>
      <c r="K6" s="4"/>
    </row>
    <row r="7" spans="2:11" ht="30" x14ac:dyDescent="0.25">
      <c r="B7" s="60" t="s">
        <v>88</v>
      </c>
      <c r="C7" s="60" t="s">
        <v>70</v>
      </c>
      <c r="D7" s="60" t="s">
        <v>163</v>
      </c>
      <c r="E7" s="60" t="s">
        <v>0</v>
      </c>
      <c r="F7" s="61" t="s">
        <v>330</v>
      </c>
      <c r="G7" s="61" t="s">
        <v>2</v>
      </c>
      <c r="H7" s="60" t="s">
        <v>3</v>
      </c>
      <c r="I7" s="62" t="s">
        <v>161</v>
      </c>
      <c r="J7" s="60" t="s">
        <v>133</v>
      </c>
    </row>
    <row r="8" spans="2:11" ht="120" x14ac:dyDescent="0.25">
      <c r="B8" s="68">
        <v>1</v>
      </c>
      <c r="C8" s="68" t="s">
        <v>323</v>
      </c>
      <c r="D8" s="68" t="s">
        <v>93</v>
      </c>
      <c r="E8" s="41" t="s">
        <v>320</v>
      </c>
      <c r="F8" s="42" t="s">
        <v>347</v>
      </c>
      <c r="G8" s="38"/>
      <c r="H8" s="68"/>
      <c r="I8" s="68"/>
      <c r="J8" s="112" t="s">
        <v>338</v>
      </c>
    </row>
    <row r="9" spans="2:11" ht="120" x14ac:dyDescent="0.25">
      <c r="B9" s="68">
        <v>2</v>
      </c>
      <c r="C9" s="68" t="s">
        <v>323</v>
      </c>
      <c r="D9" s="68" t="s">
        <v>93</v>
      </c>
      <c r="E9" s="41" t="s">
        <v>318</v>
      </c>
      <c r="F9" s="42" t="s">
        <v>336</v>
      </c>
      <c r="G9" s="38"/>
      <c r="H9" s="68"/>
      <c r="I9" s="68"/>
      <c r="J9" s="112" t="s">
        <v>337</v>
      </c>
    </row>
    <row r="10" spans="2:11" ht="60" x14ac:dyDescent="0.25">
      <c r="B10" s="68">
        <v>3</v>
      </c>
      <c r="C10" s="68" t="s">
        <v>323</v>
      </c>
      <c r="D10" s="68" t="s">
        <v>93</v>
      </c>
      <c r="E10" s="41" t="s">
        <v>324</v>
      </c>
      <c r="F10" s="42" t="s">
        <v>325</v>
      </c>
      <c r="G10" s="38" t="s">
        <v>326</v>
      </c>
      <c r="H10" s="68"/>
      <c r="I10" s="68"/>
      <c r="J10" s="112" t="s">
        <v>327</v>
      </c>
    </row>
    <row r="11" spans="2:11" ht="60" x14ac:dyDescent="0.25">
      <c r="B11" s="68">
        <v>4</v>
      </c>
      <c r="C11" s="32">
        <v>43733</v>
      </c>
      <c r="D11" s="68" t="s">
        <v>12</v>
      </c>
      <c r="E11" s="41">
        <v>60252</v>
      </c>
      <c r="F11" s="42" t="s">
        <v>301</v>
      </c>
      <c r="G11" s="38" t="s">
        <v>261</v>
      </c>
      <c r="H11" s="68"/>
      <c r="I11" s="68"/>
      <c r="J11" s="112" t="s">
        <v>314</v>
      </c>
    </row>
    <row r="12" spans="2:11" ht="45.75" customHeight="1" x14ac:dyDescent="0.25">
      <c r="B12" s="68">
        <v>5</v>
      </c>
      <c r="C12" s="32" t="s">
        <v>271</v>
      </c>
      <c r="D12" s="68" t="s">
        <v>275</v>
      </c>
      <c r="E12" s="91">
        <v>40172</v>
      </c>
      <c r="F12" s="92" t="s">
        <v>273</v>
      </c>
      <c r="G12" s="38"/>
      <c r="H12" s="23"/>
      <c r="I12" s="51"/>
      <c r="J12" s="160" t="s">
        <v>276</v>
      </c>
    </row>
    <row r="13" spans="2:11" ht="48" customHeight="1" x14ac:dyDescent="0.25">
      <c r="B13" s="68">
        <v>6</v>
      </c>
      <c r="C13" s="32" t="s">
        <v>271</v>
      </c>
      <c r="D13" s="68" t="s">
        <v>275</v>
      </c>
      <c r="E13" s="91">
        <v>40173</v>
      </c>
      <c r="F13" s="92" t="s">
        <v>274</v>
      </c>
      <c r="G13" s="38"/>
      <c r="H13" s="23"/>
      <c r="I13" s="51"/>
      <c r="J13" s="162"/>
    </row>
    <row r="14" spans="2:11" ht="40.5" customHeight="1" x14ac:dyDescent="0.25">
      <c r="B14" s="68">
        <v>7</v>
      </c>
      <c r="C14" s="32" t="s">
        <v>95</v>
      </c>
      <c r="D14" s="44" t="s">
        <v>29</v>
      </c>
      <c r="E14" s="44" t="s">
        <v>100</v>
      </c>
      <c r="F14" s="39" t="s">
        <v>101</v>
      </c>
      <c r="G14" s="38"/>
      <c r="H14" s="23"/>
      <c r="I14" s="51"/>
      <c r="J14" s="160" t="s">
        <v>169</v>
      </c>
    </row>
    <row r="15" spans="2:11" ht="36" customHeight="1" x14ac:dyDescent="0.25">
      <c r="B15" s="68">
        <v>8</v>
      </c>
      <c r="C15" s="32" t="s">
        <v>95</v>
      </c>
      <c r="D15" s="44" t="s">
        <v>29</v>
      </c>
      <c r="E15" s="40" t="s">
        <v>102</v>
      </c>
      <c r="F15" s="39" t="s">
        <v>103</v>
      </c>
      <c r="G15" s="38"/>
      <c r="H15" s="23"/>
      <c r="I15" s="51"/>
      <c r="J15" s="162"/>
    </row>
    <row r="16" spans="2:11" ht="125.25" customHeight="1" x14ac:dyDescent="0.25">
      <c r="B16" s="68">
        <v>9</v>
      </c>
      <c r="C16" s="32">
        <v>43650</v>
      </c>
      <c r="D16" s="68" t="s">
        <v>93</v>
      </c>
      <c r="E16" s="68" t="s">
        <v>94</v>
      </c>
      <c r="F16" s="90" t="s">
        <v>266</v>
      </c>
      <c r="G16" s="38" t="s">
        <v>261</v>
      </c>
      <c r="H16" s="23"/>
      <c r="I16" s="51"/>
      <c r="J16" s="23" t="s">
        <v>267</v>
      </c>
    </row>
    <row r="17" spans="2:12" ht="70.5" customHeight="1" x14ac:dyDescent="0.25">
      <c r="B17" s="68">
        <v>10</v>
      </c>
      <c r="C17" s="32">
        <v>43545</v>
      </c>
      <c r="D17" s="44" t="s">
        <v>4</v>
      </c>
      <c r="E17" s="44" t="s">
        <v>5</v>
      </c>
      <c r="F17" s="34" t="s">
        <v>6</v>
      </c>
      <c r="G17" s="31">
        <v>157.77000000000001</v>
      </c>
      <c r="H17" s="44">
        <v>2375</v>
      </c>
      <c r="I17" s="45">
        <f>G17*H17</f>
        <v>374703.75</v>
      </c>
      <c r="J17" s="172" t="s">
        <v>272</v>
      </c>
    </row>
    <row r="18" spans="2:12" ht="84" customHeight="1" x14ac:dyDescent="0.25">
      <c r="B18" s="68">
        <v>11</v>
      </c>
      <c r="C18" s="32">
        <v>43545</v>
      </c>
      <c r="D18" s="44" t="s">
        <v>4</v>
      </c>
      <c r="E18" s="44" t="s">
        <v>7</v>
      </c>
      <c r="F18" s="34" t="s">
        <v>8</v>
      </c>
      <c r="G18" s="31">
        <v>228.38</v>
      </c>
      <c r="H18" s="44">
        <v>125</v>
      </c>
      <c r="I18" s="15">
        <f>G18*H18</f>
        <v>28547.5</v>
      </c>
      <c r="J18" s="172"/>
      <c r="L18" s="30" t="s">
        <v>14</v>
      </c>
    </row>
    <row r="19" spans="2:12" x14ac:dyDescent="0.25">
      <c r="B19" s="63"/>
      <c r="C19" s="63"/>
      <c r="D19" s="61"/>
      <c r="E19" s="63"/>
      <c r="F19" s="63"/>
      <c r="G19" s="63"/>
      <c r="H19" s="74" t="s">
        <v>69</v>
      </c>
      <c r="I19" s="75">
        <f>SUM(I14:I18)</f>
        <v>403251.25</v>
      </c>
      <c r="J19" s="67"/>
    </row>
    <row r="20" spans="2:12" x14ac:dyDescent="0.25">
      <c r="C20" s="27"/>
      <c r="D20" s="28" t="s">
        <v>14</v>
      </c>
      <c r="E20" s="27"/>
      <c r="F20" s="27"/>
      <c r="G20" s="27"/>
      <c r="H20" s="27"/>
      <c r="I20" s="29"/>
      <c r="J20" s="27"/>
      <c r="K20" s="4"/>
    </row>
    <row r="21" spans="2:12" x14ac:dyDescent="0.25">
      <c r="C21" s="4"/>
      <c r="D21" s="5"/>
      <c r="E21" s="4"/>
      <c r="F21" s="4"/>
      <c r="G21" s="4"/>
      <c r="H21" s="4"/>
      <c r="I21" s="6"/>
      <c r="J21" s="4"/>
      <c r="K21" s="4"/>
    </row>
    <row r="22" spans="2:12" x14ac:dyDescent="0.25">
      <c r="C22" s="4"/>
      <c r="D22" s="5"/>
      <c r="E22" s="4"/>
      <c r="F22" s="4"/>
      <c r="G22" s="4"/>
      <c r="H22" s="4"/>
      <c r="I22" s="6"/>
      <c r="J22" s="4"/>
      <c r="K22" s="4"/>
    </row>
    <row r="23" spans="2:12" x14ac:dyDescent="0.25">
      <c r="C23" s="4"/>
      <c r="D23" s="5"/>
      <c r="E23" s="4"/>
      <c r="F23" s="4"/>
      <c r="G23" s="4"/>
      <c r="H23" s="4"/>
      <c r="I23" s="6"/>
      <c r="J23" s="4"/>
      <c r="K23" s="4"/>
    </row>
    <row r="24" spans="2:12" x14ac:dyDescent="0.25">
      <c r="C24" s="4"/>
      <c r="D24" s="5"/>
      <c r="E24" s="4"/>
      <c r="F24" s="4"/>
      <c r="G24" s="4"/>
      <c r="H24" s="4"/>
      <c r="I24" s="6"/>
      <c r="J24" s="4"/>
      <c r="K24" s="4"/>
    </row>
    <row r="25" spans="2:12" x14ac:dyDescent="0.25">
      <c r="C25" s="4"/>
      <c r="D25" s="5"/>
      <c r="E25" s="4"/>
      <c r="F25" s="4"/>
      <c r="G25" s="4"/>
      <c r="H25" s="4"/>
      <c r="I25" s="6"/>
      <c r="J25" s="4"/>
      <c r="K25" s="4"/>
    </row>
    <row r="26" spans="2:12" x14ac:dyDescent="0.25">
      <c r="C26" s="4"/>
      <c r="D26" s="5"/>
      <c r="E26" s="4"/>
      <c r="F26" s="4"/>
      <c r="G26" s="4"/>
      <c r="H26" s="4"/>
      <c r="I26" s="6"/>
      <c r="J26" s="4"/>
      <c r="K26" s="4"/>
    </row>
    <row r="27" spans="2:12" x14ac:dyDescent="0.25">
      <c r="C27" s="4"/>
      <c r="D27" s="5"/>
      <c r="E27" s="4"/>
      <c r="F27" s="4"/>
      <c r="G27" s="4"/>
      <c r="H27" s="4"/>
      <c r="I27" s="6"/>
      <c r="J27" s="4"/>
      <c r="K27" s="4"/>
    </row>
    <row r="28" spans="2:12" x14ac:dyDescent="0.25">
      <c r="C28" s="4"/>
      <c r="D28" s="5"/>
      <c r="E28" s="4"/>
      <c r="F28" s="4"/>
      <c r="G28" s="4"/>
      <c r="H28" s="4"/>
      <c r="I28" s="6"/>
      <c r="J28" s="4"/>
      <c r="K28" s="4"/>
    </row>
    <row r="29" spans="2:12" x14ac:dyDescent="0.25">
      <c r="C29" s="4"/>
      <c r="D29" s="5"/>
      <c r="E29" s="4"/>
      <c r="F29" s="4"/>
      <c r="G29" s="4"/>
      <c r="H29" s="4"/>
      <c r="I29" s="6"/>
      <c r="J29" s="4"/>
      <c r="K29" s="4"/>
    </row>
    <row r="30" spans="2:12" x14ac:dyDescent="0.25">
      <c r="C30" s="4"/>
      <c r="D30" s="5"/>
      <c r="E30" s="4"/>
      <c r="F30" s="4"/>
      <c r="G30" s="4"/>
      <c r="H30" s="4"/>
      <c r="I30" s="6"/>
      <c r="J30" s="4"/>
      <c r="K30" s="4"/>
    </row>
    <row r="31" spans="2:12" x14ac:dyDescent="0.25">
      <c r="C31" s="4"/>
      <c r="D31" s="5"/>
      <c r="E31" s="4"/>
      <c r="F31" s="4"/>
      <c r="G31" s="4"/>
      <c r="H31" s="4"/>
      <c r="I31" s="6"/>
      <c r="J31" s="4"/>
      <c r="K31" s="4"/>
    </row>
    <row r="32" spans="2:12" x14ac:dyDescent="0.25">
      <c r="C32" s="4"/>
      <c r="D32" s="5"/>
      <c r="E32" s="4"/>
      <c r="F32" s="4"/>
      <c r="G32" s="4"/>
      <c r="H32" s="4"/>
      <c r="I32" s="6"/>
      <c r="J32" s="4"/>
      <c r="K32" s="4"/>
    </row>
    <row r="33" spans="3:11" x14ac:dyDescent="0.25">
      <c r="C33" s="4"/>
      <c r="D33" s="5"/>
      <c r="E33" s="4"/>
      <c r="F33" s="4"/>
      <c r="G33" s="4"/>
      <c r="H33" s="4"/>
      <c r="I33" s="6"/>
      <c r="J33" s="4"/>
      <c r="K33" s="4"/>
    </row>
    <row r="34" spans="3:11" x14ac:dyDescent="0.25">
      <c r="C34" s="4"/>
      <c r="D34" s="5"/>
      <c r="E34" s="4"/>
      <c r="F34" s="4"/>
      <c r="G34" s="4"/>
      <c r="H34" s="4"/>
      <c r="I34" s="6"/>
      <c r="J34" s="4"/>
      <c r="K34" s="4"/>
    </row>
    <row r="35" spans="3:11" x14ac:dyDescent="0.25">
      <c r="C35" s="4"/>
      <c r="D35" s="5"/>
      <c r="E35" s="4"/>
      <c r="F35" s="4"/>
      <c r="G35" s="4"/>
      <c r="H35" s="4"/>
      <c r="I35" s="6"/>
      <c r="J35" s="4"/>
      <c r="K35" s="4"/>
    </row>
    <row r="36" spans="3:11" x14ac:dyDescent="0.25">
      <c r="C36" s="4"/>
      <c r="D36" s="5"/>
      <c r="E36" s="4"/>
      <c r="F36" s="4"/>
      <c r="G36" s="4"/>
      <c r="H36" s="4"/>
      <c r="I36" s="6"/>
      <c r="J36" s="4"/>
      <c r="K36" s="4"/>
    </row>
    <row r="37" spans="3:11" x14ac:dyDescent="0.25">
      <c r="C37" s="4"/>
      <c r="D37" s="5"/>
      <c r="E37" s="4"/>
      <c r="F37" s="4"/>
      <c r="G37" s="4"/>
      <c r="H37" s="4"/>
      <c r="I37" s="6"/>
      <c r="J37" s="4"/>
      <c r="K37" s="4"/>
    </row>
    <row r="38" spans="3:11" x14ac:dyDescent="0.25">
      <c r="C38" s="4"/>
      <c r="D38" s="5"/>
      <c r="E38" s="4"/>
      <c r="F38" s="4"/>
      <c r="G38" s="4"/>
      <c r="H38" s="4"/>
      <c r="I38" s="6"/>
      <c r="J38" s="4"/>
      <c r="K38" s="4"/>
    </row>
    <row r="39" spans="3:11" x14ac:dyDescent="0.25">
      <c r="C39" s="4"/>
      <c r="D39" s="5"/>
      <c r="E39" s="4"/>
      <c r="F39" s="4"/>
      <c r="G39" s="4"/>
      <c r="H39" s="4"/>
      <c r="I39" s="6"/>
      <c r="J39" s="4"/>
      <c r="K39" s="4"/>
    </row>
    <row r="40" spans="3:11" x14ac:dyDescent="0.25">
      <c r="C40" s="4"/>
      <c r="D40" s="5"/>
      <c r="E40" s="4"/>
      <c r="F40" s="4"/>
      <c r="G40" s="4"/>
      <c r="H40" s="4"/>
      <c r="I40" s="6"/>
      <c r="J40" s="4"/>
      <c r="K40" s="4"/>
    </row>
    <row r="41" spans="3:11" x14ac:dyDescent="0.25">
      <c r="C41" s="4"/>
      <c r="D41" s="5"/>
      <c r="E41" s="4"/>
      <c r="F41" s="4"/>
      <c r="G41" s="4"/>
      <c r="H41" s="4"/>
      <c r="I41" s="6"/>
      <c r="J41" s="4"/>
      <c r="K41" s="4"/>
    </row>
    <row r="42" spans="3:11" x14ac:dyDescent="0.25">
      <c r="C42" s="4"/>
      <c r="D42" s="5"/>
      <c r="E42" s="4"/>
      <c r="F42" s="4"/>
      <c r="G42" s="4"/>
      <c r="H42" s="4"/>
      <c r="I42" s="6"/>
      <c r="J42" s="4"/>
      <c r="K42" s="4"/>
    </row>
    <row r="43" spans="3:11" x14ac:dyDescent="0.25">
      <c r="C43" s="4"/>
      <c r="D43" s="5"/>
      <c r="E43" s="4"/>
      <c r="F43" s="4"/>
      <c r="G43" s="4"/>
      <c r="H43" s="4"/>
      <c r="I43" s="6"/>
      <c r="J43" s="4"/>
      <c r="K43" s="4"/>
    </row>
    <row r="44" spans="3:11" x14ac:dyDescent="0.25">
      <c r="C44" s="4"/>
      <c r="D44" s="5"/>
      <c r="E44" s="4"/>
      <c r="F44" s="4"/>
      <c r="G44" s="4"/>
      <c r="H44" s="4"/>
      <c r="I44" s="6"/>
      <c r="J44" s="4"/>
      <c r="K44" s="4"/>
    </row>
    <row r="45" spans="3:11" x14ac:dyDescent="0.25">
      <c r="C45" s="4"/>
      <c r="D45" s="5"/>
      <c r="E45" s="4"/>
      <c r="F45" s="4"/>
      <c r="G45" s="4"/>
      <c r="H45" s="4"/>
      <c r="I45" s="6"/>
      <c r="J45" s="4"/>
      <c r="K45" s="4"/>
    </row>
    <row r="46" spans="3:11" x14ac:dyDescent="0.25">
      <c r="C46" s="4"/>
      <c r="D46" s="5"/>
      <c r="E46" s="4"/>
      <c r="F46" s="4"/>
      <c r="G46" s="4"/>
      <c r="H46" s="4"/>
      <c r="I46" s="6"/>
      <c r="J46" s="4"/>
      <c r="K46" s="4"/>
    </row>
    <row r="47" spans="3:11" x14ac:dyDescent="0.25">
      <c r="C47" s="4"/>
      <c r="D47" s="5"/>
      <c r="E47" s="4"/>
      <c r="F47" s="4"/>
      <c r="G47" s="4"/>
      <c r="H47" s="4"/>
      <c r="I47" s="6"/>
      <c r="J47" s="4"/>
      <c r="K47" s="4"/>
    </row>
    <row r="48" spans="3:11" x14ac:dyDescent="0.25">
      <c r="C48" s="4"/>
      <c r="D48" s="5"/>
      <c r="E48" s="4"/>
      <c r="F48" s="4"/>
      <c r="G48" s="4"/>
      <c r="H48" s="4"/>
      <c r="I48" s="6"/>
      <c r="J48" s="4"/>
      <c r="K48" s="4"/>
    </row>
    <row r="49" spans="3:11" x14ac:dyDescent="0.25">
      <c r="C49" s="4"/>
      <c r="D49" s="5"/>
      <c r="E49" s="4"/>
      <c r="F49" s="4"/>
      <c r="G49" s="4"/>
      <c r="H49" s="4"/>
      <c r="I49" s="6"/>
      <c r="J49" s="4"/>
      <c r="K49" s="4"/>
    </row>
    <row r="50" spans="3:11" x14ac:dyDescent="0.25">
      <c r="C50" s="4"/>
      <c r="D50" s="5"/>
      <c r="E50" s="4"/>
      <c r="F50" s="4"/>
      <c r="G50" s="4"/>
      <c r="H50" s="4"/>
      <c r="I50" s="6"/>
      <c r="J50" s="4"/>
      <c r="K50" s="4"/>
    </row>
    <row r="51" spans="3:11" x14ac:dyDescent="0.25">
      <c r="C51" s="4"/>
      <c r="D51" s="5"/>
      <c r="E51" s="4"/>
      <c r="F51" s="4"/>
      <c r="G51" s="4"/>
      <c r="H51" s="4"/>
      <c r="I51" s="6"/>
      <c r="J51" s="4"/>
      <c r="K51" s="4"/>
    </row>
    <row r="52" spans="3:11" x14ac:dyDescent="0.25">
      <c r="C52" s="4"/>
      <c r="D52" s="5"/>
      <c r="E52" s="4"/>
      <c r="F52" s="4"/>
      <c r="G52" s="4"/>
      <c r="H52" s="4"/>
      <c r="I52" s="6"/>
      <c r="J52" s="4"/>
      <c r="K52" s="4"/>
    </row>
    <row r="53" spans="3:11" x14ac:dyDescent="0.25">
      <c r="C53" s="4"/>
      <c r="D53" s="5"/>
      <c r="E53" s="4"/>
      <c r="F53" s="4"/>
      <c r="G53" s="4"/>
      <c r="H53" s="4"/>
      <c r="I53" s="6"/>
      <c r="J53" s="4"/>
      <c r="K53" s="4"/>
    </row>
    <row r="54" spans="3:11" x14ac:dyDescent="0.25">
      <c r="C54" s="4"/>
      <c r="D54" s="5"/>
      <c r="E54" s="4"/>
      <c r="F54" s="4"/>
      <c r="G54" s="4"/>
      <c r="H54" s="4"/>
      <c r="I54" s="6"/>
      <c r="J54" s="4"/>
      <c r="K54" s="4"/>
    </row>
    <row r="55" spans="3:11" x14ac:dyDescent="0.25">
      <c r="C55" s="4"/>
      <c r="D55" s="5"/>
      <c r="E55" s="4"/>
      <c r="F55" s="4"/>
      <c r="G55" s="4"/>
      <c r="H55" s="4"/>
      <c r="I55" s="6"/>
      <c r="J55" s="4"/>
      <c r="K55" s="4"/>
    </row>
    <row r="56" spans="3:11" x14ac:dyDescent="0.25">
      <c r="C56" s="4"/>
      <c r="D56" s="5"/>
      <c r="E56" s="4"/>
      <c r="F56" s="4"/>
      <c r="G56" s="4"/>
      <c r="H56" s="4"/>
      <c r="I56" s="6"/>
      <c r="J56" s="4"/>
      <c r="K56" s="4"/>
    </row>
    <row r="57" spans="3:11" x14ac:dyDescent="0.25">
      <c r="C57" s="4"/>
      <c r="D57" s="5"/>
      <c r="E57" s="4"/>
      <c r="F57" s="4"/>
      <c r="G57" s="4"/>
      <c r="H57" s="4"/>
      <c r="I57" s="6"/>
      <c r="J57" s="4"/>
      <c r="K57" s="4"/>
    </row>
    <row r="58" spans="3:11" x14ac:dyDescent="0.25">
      <c r="C58" s="4"/>
      <c r="D58" s="5"/>
      <c r="E58" s="4"/>
      <c r="F58" s="4"/>
      <c r="G58" s="4"/>
      <c r="H58" s="4"/>
      <c r="I58" s="6"/>
      <c r="J58" s="4"/>
      <c r="K58" s="4"/>
    </row>
    <row r="59" spans="3:11" x14ac:dyDescent="0.25">
      <c r="C59" s="4"/>
      <c r="D59" s="5"/>
      <c r="E59" s="4"/>
      <c r="F59" s="4"/>
      <c r="G59" s="4"/>
      <c r="H59" s="4"/>
      <c r="I59" s="6"/>
      <c r="J59" s="4"/>
      <c r="K59" s="4"/>
    </row>
    <row r="60" spans="3:11" x14ac:dyDescent="0.25">
      <c r="C60" s="4"/>
      <c r="D60" s="5"/>
      <c r="E60" s="4"/>
      <c r="F60" s="4"/>
      <c r="G60" s="4"/>
      <c r="H60" s="4"/>
      <c r="I60" s="6"/>
      <c r="J60" s="4"/>
      <c r="K60" s="4"/>
    </row>
    <row r="61" spans="3:11" x14ac:dyDescent="0.25">
      <c r="C61" s="4"/>
      <c r="D61" s="5"/>
      <c r="E61" s="4"/>
      <c r="F61" s="4"/>
      <c r="G61" s="4"/>
      <c r="H61" s="4"/>
      <c r="I61" s="6"/>
      <c r="J61" s="4"/>
      <c r="K61" s="4"/>
    </row>
    <row r="62" spans="3:11" x14ac:dyDescent="0.25">
      <c r="C62" s="4"/>
      <c r="D62" s="5"/>
      <c r="E62" s="4"/>
      <c r="F62" s="4"/>
      <c r="G62" s="4"/>
      <c r="H62" s="4"/>
      <c r="I62" s="6"/>
      <c r="J62" s="4"/>
      <c r="K62" s="4"/>
    </row>
    <row r="63" spans="3:11" x14ac:dyDescent="0.25">
      <c r="C63" s="4"/>
      <c r="D63" s="5"/>
      <c r="E63" s="4"/>
      <c r="F63" s="4"/>
      <c r="G63" s="4"/>
      <c r="H63" s="4"/>
      <c r="I63" s="6"/>
      <c r="J63" s="4"/>
      <c r="K63" s="4"/>
    </row>
    <row r="64" spans="3:11" x14ac:dyDescent="0.25">
      <c r="C64" s="4"/>
      <c r="D64" s="5"/>
      <c r="E64" s="4"/>
      <c r="F64" s="4"/>
      <c r="G64" s="4"/>
      <c r="H64" s="4"/>
      <c r="I64" s="6"/>
      <c r="J64" s="4"/>
      <c r="K64" s="4"/>
    </row>
    <row r="65" spans="3:11" x14ac:dyDescent="0.25">
      <c r="C65" s="4"/>
      <c r="D65" s="5"/>
      <c r="E65" s="4"/>
      <c r="F65" s="4"/>
      <c r="G65" s="4"/>
      <c r="H65" s="4"/>
      <c r="I65" s="6"/>
      <c r="J65" s="4"/>
      <c r="K65" s="4"/>
    </row>
    <row r="66" spans="3:11" x14ac:dyDescent="0.25">
      <c r="C66" s="4"/>
      <c r="D66" s="5"/>
      <c r="E66" s="4"/>
      <c r="F66" s="4"/>
      <c r="G66" s="4"/>
      <c r="H66" s="4"/>
      <c r="I66" s="6"/>
      <c r="J66" s="4"/>
      <c r="K66" s="4"/>
    </row>
    <row r="67" spans="3:11" x14ac:dyDescent="0.25">
      <c r="C67" s="4"/>
      <c r="D67" s="5"/>
      <c r="E67" s="4"/>
      <c r="F67" s="4"/>
      <c r="G67" s="4"/>
      <c r="H67" s="4"/>
      <c r="I67" s="6"/>
      <c r="J67" s="4"/>
      <c r="K67" s="4"/>
    </row>
    <row r="68" spans="3:11" x14ac:dyDescent="0.25">
      <c r="C68" s="4"/>
      <c r="D68" s="5"/>
      <c r="E68" s="4"/>
      <c r="F68" s="4"/>
      <c r="G68" s="4"/>
      <c r="H68" s="4"/>
      <c r="I68" s="6"/>
      <c r="J68" s="4"/>
      <c r="K68" s="4"/>
    </row>
    <row r="69" spans="3:11" x14ac:dyDescent="0.25">
      <c r="C69" s="4"/>
      <c r="D69" s="5"/>
      <c r="E69" s="4"/>
      <c r="F69" s="4"/>
      <c r="G69" s="4"/>
      <c r="H69" s="4"/>
      <c r="I69" s="6"/>
      <c r="J69" s="4"/>
      <c r="K69" s="4"/>
    </row>
    <row r="70" spans="3:11" x14ac:dyDescent="0.25">
      <c r="C70" s="4"/>
      <c r="D70" s="5"/>
      <c r="E70" s="4"/>
      <c r="F70" s="4"/>
      <c r="G70" s="4"/>
      <c r="H70" s="4"/>
      <c r="I70" s="6"/>
      <c r="J70" s="4"/>
      <c r="K70" s="4"/>
    </row>
    <row r="71" spans="3:11" x14ac:dyDescent="0.25">
      <c r="C71" s="4"/>
      <c r="D71" s="5"/>
      <c r="E71" s="4"/>
      <c r="F71" s="4"/>
      <c r="G71" s="4"/>
      <c r="H71" s="4"/>
      <c r="I71" s="6"/>
      <c r="J71" s="4"/>
      <c r="K71" s="4"/>
    </row>
    <row r="72" spans="3:11" x14ac:dyDescent="0.25">
      <c r="C72" s="4"/>
      <c r="D72" s="5"/>
      <c r="E72" s="4"/>
      <c r="F72" s="4"/>
      <c r="G72" s="4"/>
      <c r="H72" s="4"/>
      <c r="I72" s="6"/>
      <c r="J72" s="4"/>
      <c r="K72" s="4"/>
    </row>
    <row r="73" spans="3:11" x14ac:dyDescent="0.25">
      <c r="C73" s="4"/>
      <c r="D73" s="5"/>
      <c r="E73" s="4"/>
      <c r="F73" s="4"/>
      <c r="G73" s="4"/>
      <c r="H73" s="4"/>
      <c r="I73" s="6"/>
      <c r="J73" s="4"/>
      <c r="K73" s="4"/>
    </row>
    <row r="74" spans="3:11" x14ac:dyDescent="0.25">
      <c r="C74" s="4"/>
      <c r="D74" s="5"/>
      <c r="E74" s="4"/>
      <c r="F74" s="4"/>
      <c r="G74" s="4"/>
      <c r="H74" s="4"/>
      <c r="I74" s="6"/>
      <c r="J74" s="4"/>
      <c r="K74" s="4"/>
    </row>
    <row r="75" spans="3:11" x14ac:dyDescent="0.25">
      <c r="C75" s="4"/>
      <c r="D75" s="5"/>
      <c r="E75" s="4"/>
      <c r="F75" s="4"/>
      <c r="G75" s="4"/>
      <c r="H75" s="4"/>
      <c r="I75" s="6"/>
      <c r="J75" s="4"/>
      <c r="K75" s="4"/>
    </row>
    <row r="76" spans="3:11" x14ac:dyDescent="0.25">
      <c r="C76" s="4"/>
      <c r="D76" s="5"/>
      <c r="E76" s="4"/>
      <c r="F76" s="4"/>
      <c r="G76" s="4"/>
      <c r="H76" s="4"/>
      <c r="I76" s="6"/>
      <c r="J76" s="4"/>
      <c r="K76" s="4"/>
    </row>
    <row r="77" spans="3:11" x14ac:dyDescent="0.25">
      <c r="C77" s="5"/>
      <c r="D77" s="5"/>
      <c r="E77" s="5"/>
      <c r="F77" s="7"/>
      <c r="G77" s="5"/>
      <c r="H77" s="5"/>
      <c r="I77" s="8"/>
      <c r="J77" s="4"/>
      <c r="K77" s="4"/>
    </row>
    <row r="78" spans="3:11" x14ac:dyDescent="0.25">
      <c r="C78" s="5"/>
      <c r="D78" s="5"/>
      <c r="E78" s="5"/>
      <c r="F78" s="7"/>
      <c r="G78" s="5"/>
      <c r="H78" s="5"/>
      <c r="I78" s="8"/>
      <c r="J78" s="4"/>
      <c r="K78" s="4"/>
    </row>
    <row r="79" spans="3:11" x14ac:dyDescent="0.25">
      <c r="C79" s="5"/>
      <c r="D79" s="5"/>
      <c r="E79" s="5"/>
      <c r="F79" s="7"/>
      <c r="G79" s="5"/>
      <c r="H79" s="5"/>
      <c r="I79" s="8"/>
      <c r="J79" s="4"/>
      <c r="K79" s="4"/>
    </row>
    <row r="80" spans="3:11" x14ac:dyDescent="0.25">
      <c r="C80" s="5"/>
      <c r="D80" s="5"/>
      <c r="E80" s="5"/>
      <c r="F80" s="7"/>
      <c r="G80" s="5"/>
      <c r="H80" s="5"/>
      <c r="I80" s="8"/>
      <c r="J80" s="4"/>
      <c r="K80" s="4"/>
    </row>
    <row r="81" spans="3:11" x14ac:dyDescent="0.25">
      <c r="C81" s="5"/>
      <c r="D81" s="5"/>
      <c r="E81" s="5"/>
      <c r="F81" s="7"/>
      <c r="G81" s="5"/>
      <c r="H81" s="5"/>
      <c r="I81" s="8"/>
      <c r="J81" s="4"/>
      <c r="K81" s="4"/>
    </row>
    <row r="82" spans="3:11" x14ac:dyDescent="0.25">
      <c r="C82" s="5"/>
      <c r="D82" s="5"/>
      <c r="E82" s="5"/>
      <c r="F82" s="7"/>
      <c r="G82" s="5"/>
      <c r="H82" s="5"/>
      <c r="I82" s="8"/>
      <c r="J82" s="4"/>
      <c r="K82" s="4"/>
    </row>
    <row r="83" spans="3:11" x14ac:dyDescent="0.25">
      <c r="C83" s="5"/>
      <c r="D83" s="5"/>
      <c r="E83" s="5"/>
      <c r="F83" s="7"/>
      <c r="G83" s="5"/>
      <c r="H83" s="5"/>
      <c r="I83" s="8"/>
      <c r="J83" s="4"/>
      <c r="K83" s="4"/>
    </row>
    <row r="84" spans="3:11" x14ac:dyDescent="0.25">
      <c r="C84" s="5"/>
      <c r="D84" s="5"/>
      <c r="E84" s="5"/>
      <c r="F84" s="7"/>
      <c r="G84" s="5"/>
      <c r="H84" s="5"/>
      <c r="I84" s="8"/>
      <c r="J84" s="4"/>
      <c r="K84" s="4"/>
    </row>
    <row r="85" spans="3:11" x14ac:dyDescent="0.25">
      <c r="C85" s="5"/>
      <c r="D85" s="5"/>
      <c r="E85" s="5"/>
      <c r="F85" s="7"/>
      <c r="G85" s="5"/>
      <c r="H85" s="5"/>
      <c r="I85" s="8"/>
      <c r="J85" s="4"/>
      <c r="K85" s="4"/>
    </row>
    <row r="86" spans="3:11" x14ac:dyDescent="0.25">
      <c r="C86" s="5"/>
      <c r="D86" s="5"/>
      <c r="E86" s="5"/>
      <c r="F86" s="7"/>
      <c r="G86" s="5"/>
      <c r="H86" s="5"/>
      <c r="I86" s="8"/>
      <c r="J86" s="4"/>
      <c r="K86" s="4"/>
    </row>
    <row r="87" spans="3:11" x14ac:dyDescent="0.25">
      <c r="C87" s="5"/>
      <c r="D87" s="5"/>
      <c r="E87" s="5"/>
      <c r="F87" s="7"/>
      <c r="G87" s="5"/>
      <c r="H87" s="5"/>
      <c r="I87" s="8"/>
      <c r="J87" s="4"/>
      <c r="K87" s="4"/>
    </row>
    <row r="88" spans="3:11" x14ac:dyDescent="0.25">
      <c r="C88" s="5"/>
      <c r="D88" s="5"/>
      <c r="E88" s="5"/>
      <c r="F88" s="7"/>
      <c r="G88" s="5"/>
      <c r="H88" s="5"/>
      <c r="I88" s="8"/>
      <c r="J88" s="4"/>
      <c r="K88" s="4"/>
    </row>
    <row r="89" spans="3:11" x14ac:dyDescent="0.25">
      <c r="C89" s="5"/>
      <c r="D89" s="5"/>
      <c r="E89" s="5"/>
      <c r="F89" s="7"/>
      <c r="G89" s="5"/>
      <c r="H89" s="5"/>
      <c r="I89" s="8"/>
      <c r="J89" s="4"/>
      <c r="K89" s="4"/>
    </row>
    <row r="90" spans="3:11" x14ac:dyDescent="0.25">
      <c r="C90" s="5"/>
      <c r="D90" s="5"/>
      <c r="E90" s="5"/>
      <c r="F90" s="7"/>
      <c r="G90" s="5"/>
      <c r="H90" s="5"/>
      <c r="I90" s="8"/>
      <c r="J90" s="4"/>
      <c r="K90" s="4"/>
    </row>
    <row r="91" spans="3:11" x14ac:dyDescent="0.25">
      <c r="C91" s="5"/>
      <c r="D91" s="5"/>
      <c r="E91" s="5"/>
      <c r="F91" s="7"/>
      <c r="G91" s="5"/>
      <c r="H91" s="5"/>
      <c r="I91" s="8"/>
      <c r="J91" s="4"/>
      <c r="K91" s="4"/>
    </row>
    <row r="92" spans="3:11" x14ac:dyDescent="0.25">
      <c r="C92" s="5"/>
      <c r="D92" s="5"/>
      <c r="E92" s="5"/>
      <c r="F92" s="7"/>
      <c r="G92" s="5"/>
      <c r="H92" s="5"/>
      <c r="I92" s="8"/>
      <c r="J92" s="4"/>
      <c r="K92" s="4"/>
    </row>
    <row r="93" spans="3:11" x14ac:dyDescent="0.25">
      <c r="C93" s="5"/>
      <c r="D93" s="5"/>
      <c r="E93" s="5"/>
      <c r="F93" s="7"/>
      <c r="G93" s="5"/>
      <c r="H93" s="5"/>
      <c r="I93" s="8"/>
      <c r="J93" s="4"/>
      <c r="K93" s="4"/>
    </row>
    <row r="94" spans="3:11" x14ac:dyDescent="0.25">
      <c r="C94" s="5"/>
      <c r="D94" s="5"/>
      <c r="E94" s="5"/>
      <c r="F94" s="7"/>
      <c r="G94" s="5"/>
      <c r="H94" s="5"/>
      <c r="I94" s="8"/>
      <c r="J94" s="4"/>
      <c r="K94" s="4"/>
    </row>
    <row r="95" spans="3:11" x14ac:dyDescent="0.25">
      <c r="C95" s="5"/>
      <c r="D95" s="5"/>
      <c r="E95" s="5"/>
      <c r="F95" s="7"/>
      <c r="G95" s="5"/>
      <c r="H95" s="5"/>
      <c r="I95" s="8"/>
      <c r="J95" s="4"/>
      <c r="K95" s="4"/>
    </row>
    <row r="96" spans="3:11" x14ac:dyDescent="0.25">
      <c r="C96" s="5"/>
      <c r="D96" s="5"/>
      <c r="E96" s="5"/>
      <c r="F96" s="7"/>
      <c r="G96" s="5"/>
      <c r="H96" s="5"/>
      <c r="I96" s="8"/>
      <c r="J96" s="4"/>
      <c r="K96" s="4"/>
    </row>
    <row r="97" spans="3:11" x14ac:dyDescent="0.25">
      <c r="C97" s="5"/>
      <c r="D97" s="5"/>
      <c r="E97" s="5"/>
      <c r="F97" s="7"/>
      <c r="G97" s="5"/>
      <c r="H97" s="5"/>
      <c r="I97" s="8"/>
      <c r="J97" s="4"/>
      <c r="K97" s="4"/>
    </row>
    <row r="98" spans="3:11" x14ac:dyDescent="0.25">
      <c r="C98" s="5"/>
      <c r="D98" s="5"/>
      <c r="E98" s="5"/>
      <c r="F98" s="7"/>
      <c r="G98" s="5"/>
      <c r="H98" s="5"/>
      <c r="I98" s="8"/>
      <c r="J98" s="4"/>
      <c r="K98" s="4"/>
    </row>
    <row r="99" spans="3:11" x14ac:dyDescent="0.25">
      <c r="C99" s="5"/>
      <c r="D99" s="5"/>
      <c r="E99" s="5"/>
      <c r="F99" s="7"/>
      <c r="G99" s="5"/>
      <c r="H99" s="5"/>
      <c r="I99" s="8"/>
      <c r="J99" s="4"/>
      <c r="K99" s="4"/>
    </row>
    <row r="100" spans="3:11" x14ac:dyDescent="0.25">
      <c r="C100" s="5"/>
      <c r="D100" s="5"/>
      <c r="E100" s="5"/>
      <c r="F100" s="7"/>
      <c r="G100" s="5"/>
      <c r="H100" s="5"/>
      <c r="I100" s="8"/>
      <c r="J100" s="4"/>
      <c r="K100" s="4"/>
    </row>
    <row r="101" spans="3:11" x14ac:dyDescent="0.25">
      <c r="C101" s="5"/>
      <c r="D101" s="5"/>
      <c r="E101" s="5"/>
      <c r="F101" s="7"/>
      <c r="G101" s="5"/>
      <c r="H101" s="5"/>
      <c r="I101" s="8"/>
      <c r="J101" s="4"/>
      <c r="K101" s="4"/>
    </row>
    <row r="102" spans="3:11" x14ac:dyDescent="0.25">
      <c r="C102" s="5"/>
      <c r="D102" s="5"/>
      <c r="E102" s="5"/>
      <c r="F102" s="7"/>
      <c r="G102" s="5"/>
      <c r="H102" s="5"/>
      <c r="I102" s="8"/>
      <c r="J102" s="4"/>
      <c r="K102" s="4"/>
    </row>
    <row r="103" spans="3:11" x14ac:dyDescent="0.25">
      <c r="C103" s="5"/>
      <c r="D103" s="5"/>
      <c r="E103" s="5"/>
      <c r="F103" s="7"/>
      <c r="G103" s="5"/>
      <c r="H103" s="5"/>
      <c r="I103" s="8"/>
      <c r="J103" s="4"/>
      <c r="K103" s="4"/>
    </row>
    <row r="104" spans="3:11" x14ac:dyDescent="0.25">
      <c r="C104" s="5"/>
      <c r="D104" s="5"/>
      <c r="E104" s="5"/>
      <c r="F104" s="7"/>
      <c r="G104" s="5"/>
      <c r="H104" s="5"/>
      <c r="I104" s="8"/>
      <c r="J104" s="4"/>
      <c r="K104" s="4"/>
    </row>
    <row r="105" spans="3:11" x14ac:dyDescent="0.25">
      <c r="C105" s="5"/>
      <c r="D105" s="5"/>
      <c r="E105" s="5"/>
      <c r="F105" s="7"/>
      <c r="G105" s="5"/>
      <c r="H105" s="5"/>
      <c r="I105" s="8"/>
      <c r="J105" s="4"/>
      <c r="K105" s="4"/>
    </row>
    <row r="106" spans="3:11" x14ac:dyDescent="0.25">
      <c r="C106" s="5"/>
      <c r="D106" s="5"/>
      <c r="E106" s="5"/>
      <c r="F106" s="7"/>
      <c r="G106" s="5"/>
      <c r="H106" s="5"/>
      <c r="I106" s="8"/>
      <c r="J106" s="4"/>
      <c r="K106" s="4"/>
    </row>
    <row r="107" spans="3:11" x14ac:dyDescent="0.25">
      <c r="C107" s="5"/>
      <c r="D107" s="5"/>
      <c r="E107" s="5"/>
      <c r="F107" s="7"/>
      <c r="G107" s="5"/>
      <c r="H107" s="5"/>
      <c r="I107" s="8"/>
      <c r="J107" s="4"/>
      <c r="K107" s="4"/>
    </row>
    <row r="108" spans="3:11" x14ac:dyDescent="0.25">
      <c r="C108" s="5"/>
      <c r="D108" s="5"/>
      <c r="E108" s="5"/>
      <c r="F108" s="7"/>
      <c r="G108" s="5"/>
      <c r="H108" s="5"/>
      <c r="I108" s="8"/>
      <c r="J108" s="4"/>
      <c r="K108" s="4"/>
    </row>
    <row r="109" spans="3:11" x14ac:dyDescent="0.25">
      <c r="C109" s="5"/>
      <c r="D109" s="5"/>
      <c r="E109" s="5"/>
      <c r="F109" s="7"/>
      <c r="G109" s="5"/>
      <c r="H109" s="5"/>
      <c r="I109" s="8"/>
      <c r="J109" s="4"/>
      <c r="K109" s="4"/>
    </row>
    <row r="110" spans="3:11" x14ac:dyDescent="0.25">
      <c r="C110" s="5"/>
      <c r="D110" s="5"/>
      <c r="E110" s="5"/>
      <c r="F110" s="7"/>
      <c r="G110" s="5"/>
      <c r="H110" s="5"/>
      <c r="I110" s="8"/>
      <c r="J110" s="4"/>
      <c r="K110" s="4"/>
    </row>
    <row r="111" spans="3:11" x14ac:dyDescent="0.25">
      <c r="C111" s="5"/>
      <c r="D111" s="5"/>
      <c r="E111" s="5"/>
      <c r="F111" s="7"/>
      <c r="G111" s="5"/>
      <c r="H111" s="5"/>
      <c r="I111" s="8"/>
      <c r="J111" s="4"/>
      <c r="K111" s="4"/>
    </row>
    <row r="112" spans="3:11" x14ac:dyDescent="0.25">
      <c r="C112" s="5"/>
      <c r="D112" s="5"/>
      <c r="E112" s="5"/>
      <c r="F112" s="7"/>
      <c r="G112" s="5"/>
      <c r="H112" s="5"/>
      <c r="I112" s="8"/>
      <c r="J112" s="4"/>
      <c r="K112" s="4"/>
    </row>
    <row r="113" spans="3:11" x14ac:dyDescent="0.25">
      <c r="C113" s="5"/>
      <c r="D113" s="5"/>
      <c r="E113" s="5"/>
      <c r="F113" s="7"/>
      <c r="G113" s="5"/>
      <c r="H113" s="5"/>
      <c r="I113" s="8"/>
      <c r="J113" s="4"/>
      <c r="K113" s="4"/>
    </row>
    <row r="114" spans="3:11" x14ac:dyDescent="0.25">
      <c r="C114" s="5"/>
      <c r="D114" s="5"/>
      <c r="E114" s="5"/>
      <c r="F114" s="7"/>
      <c r="G114" s="5"/>
      <c r="H114" s="5"/>
      <c r="I114" s="8"/>
      <c r="J114" s="4"/>
      <c r="K114" s="4"/>
    </row>
    <row r="115" spans="3:11" x14ac:dyDescent="0.25">
      <c r="C115" s="5"/>
      <c r="D115" s="5"/>
      <c r="E115" s="5"/>
      <c r="F115" s="7"/>
      <c r="G115" s="5"/>
      <c r="H115" s="5"/>
      <c r="I115" s="8"/>
      <c r="J115" s="4"/>
      <c r="K115" s="4"/>
    </row>
    <row r="116" spans="3:11" x14ac:dyDescent="0.25">
      <c r="C116" s="5"/>
      <c r="D116" s="5"/>
      <c r="E116" s="5"/>
      <c r="F116" s="7"/>
      <c r="G116" s="5"/>
      <c r="H116" s="5"/>
      <c r="I116" s="8"/>
      <c r="J116" s="4"/>
      <c r="K116" s="4"/>
    </row>
    <row r="117" spans="3:11" x14ac:dyDescent="0.25">
      <c r="C117" s="5"/>
      <c r="D117" s="5"/>
      <c r="E117" s="5"/>
      <c r="F117" s="7"/>
      <c r="G117" s="5"/>
      <c r="H117" s="5"/>
      <c r="I117" s="8"/>
      <c r="J117" s="4"/>
      <c r="K117" s="4"/>
    </row>
    <row r="118" spans="3:11" x14ac:dyDescent="0.25">
      <c r="C118" s="5"/>
      <c r="D118" s="5"/>
      <c r="E118" s="5"/>
      <c r="F118" s="7"/>
      <c r="G118" s="5"/>
      <c r="H118" s="5"/>
      <c r="I118" s="8"/>
      <c r="J118" s="4"/>
      <c r="K118" s="4"/>
    </row>
    <row r="119" spans="3:11" x14ac:dyDescent="0.25">
      <c r="C119" s="5"/>
      <c r="D119" s="5"/>
      <c r="E119" s="5"/>
      <c r="F119" s="7"/>
      <c r="G119" s="5"/>
      <c r="H119" s="5"/>
      <c r="I119" s="8"/>
      <c r="J119" s="4"/>
      <c r="K119" s="4"/>
    </row>
    <row r="120" spans="3:11" x14ac:dyDescent="0.25">
      <c r="C120" s="5"/>
      <c r="D120" s="5"/>
      <c r="E120" s="5"/>
      <c r="F120" s="7"/>
      <c r="G120" s="5"/>
      <c r="H120" s="5"/>
      <c r="I120" s="8"/>
      <c r="J120" s="4"/>
      <c r="K120" s="4"/>
    </row>
    <row r="121" spans="3:11" x14ac:dyDescent="0.25">
      <c r="C121" s="5"/>
      <c r="D121" s="5"/>
      <c r="E121" s="5"/>
      <c r="F121" s="7"/>
      <c r="G121" s="5"/>
      <c r="H121" s="5"/>
      <c r="I121" s="8"/>
      <c r="J121" s="4"/>
      <c r="K121" s="4"/>
    </row>
    <row r="122" spans="3:11" x14ac:dyDescent="0.25">
      <c r="C122" s="5"/>
      <c r="D122" s="5"/>
      <c r="E122" s="5"/>
      <c r="F122" s="7"/>
      <c r="G122" s="5"/>
      <c r="H122" s="5"/>
      <c r="I122" s="8"/>
      <c r="J122" s="4"/>
      <c r="K122" s="4"/>
    </row>
    <row r="123" spans="3:11" x14ac:dyDescent="0.25">
      <c r="C123" s="5"/>
      <c r="D123" s="5"/>
      <c r="E123" s="5"/>
      <c r="F123" s="7"/>
      <c r="G123" s="5"/>
      <c r="H123" s="5"/>
      <c r="I123" s="8"/>
      <c r="J123" s="4"/>
      <c r="K123" s="4"/>
    </row>
    <row r="124" spans="3:11" x14ac:dyDescent="0.25">
      <c r="C124" s="5"/>
      <c r="D124" s="5"/>
      <c r="E124" s="5"/>
      <c r="F124" s="7"/>
      <c r="G124" s="5"/>
      <c r="H124" s="5"/>
      <c r="I124" s="8"/>
      <c r="J124" s="4"/>
      <c r="K124" s="4"/>
    </row>
    <row r="125" spans="3:11" x14ac:dyDescent="0.25">
      <c r="C125" s="5"/>
      <c r="D125" s="5"/>
      <c r="E125" s="5"/>
      <c r="F125" s="7"/>
      <c r="G125" s="5"/>
      <c r="H125" s="5"/>
      <c r="I125" s="8"/>
      <c r="J125" s="4"/>
      <c r="K125" s="4"/>
    </row>
    <row r="126" spans="3:11" x14ac:dyDescent="0.25">
      <c r="C126" s="5"/>
      <c r="D126" s="5"/>
      <c r="E126" s="5"/>
      <c r="F126" s="7"/>
      <c r="G126" s="5"/>
      <c r="H126" s="5"/>
      <c r="I126" s="8"/>
      <c r="J126" s="4"/>
      <c r="K126" s="4"/>
    </row>
    <row r="127" spans="3:11" x14ac:dyDescent="0.25">
      <c r="C127" s="5"/>
      <c r="D127" s="5"/>
      <c r="E127" s="5"/>
      <c r="F127" s="7"/>
      <c r="G127" s="5"/>
      <c r="H127" s="5"/>
      <c r="I127" s="8"/>
      <c r="J127" s="4"/>
      <c r="K127" s="4"/>
    </row>
    <row r="128" spans="3:11" x14ac:dyDescent="0.25">
      <c r="C128" s="5"/>
      <c r="D128" s="5"/>
      <c r="E128" s="5"/>
      <c r="F128" s="7"/>
      <c r="G128" s="5"/>
      <c r="H128" s="5"/>
      <c r="I128" s="8"/>
      <c r="J128" s="4"/>
      <c r="K128" s="4"/>
    </row>
    <row r="129" spans="3:11" x14ac:dyDescent="0.25">
      <c r="C129" s="5"/>
      <c r="D129" s="5"/>
      <c r="E129" s="5"/>
      <c r="F129" s="7"/>
      <c r="G129" s="5"/>
      <c r="H129" s="5"/>
      <c r="I129" s="8"/>
      <c r="J129" s="4"/>
      <c r="K129" s="4"/>
    </row>
    <row r="130" spans="3:11" x14ac:dyDescent="0.25">
      <c r="C130" s="5"/>
      <c r="D130" s="5"/>
      <c r="E130" s="5"/>
      <c r="F130" s="7"/>
      <c r="G130" s="5"/>
      <c r="H130" s="5"/>
      <c r="I130" s="8"/>
      <c r="J130" s="4"/>
      <c r="K130" s="4"/>
    </row>
    <row r="131" spans="3:11" x14ac:dyDescent="0.25">
      <c r="C131" s="5"/>
      <c r="D131" s="5"/>
      <c r="E131" s="5"/>
      <c r="F131" s="7"/>
      <c r="G131" s="5"/>
      <c r="H131" s="5"/>
      <c r="I131" s="8"/>
      <c r="J131" s="4"/>
      <c r="K131" s="4"/>
    </row>
    <row r="132" spans="3:11" x14ac:dyDescent="0.25">
      <c r="C132" s="5"/>
      <c r="D132" s="5"/>
      <c r="E132" s="5"/>
      <c r="F132" s="7"/>
      <c r="G132" s="5"/>
      <c r="H132" s="5"/>
      <c r="I132" s="8"/>
      <c r="J132" s="4"/>
      <c r="K132" s="4"/>
    </row>
    <row r="133" spans="3:11" x14ac:dyDescent="0.25">
      <c r="C133" s="5"/>
      <c r="D133" s="5"/>
      <c r="E133" s="5"/>
      <c r="F133" s="7"/>
      <c r="G133" s="5"/>
      <c r="H133" s="5"/>
      <c r="I133" s="8"/>
      <c r="J133" s="4"/>
      <c r="K133" s="4"/>
    </row>
    <row r="134" spans="3:11" x14ac:dyDescent="0.25">
      <c r="C134" s="5"/>
      <c r="D134" s="5"/>
      <c r="E134" s="5"/>
      <c r="F134" s="7"/>
      <c r="G134" s="5"/>
      <c r="H134" s="5"/>
      <c r="I134" s="8"/>
      <c r="J134" s="4"/>
      <c r="K134" s="4"/>
    </row>
    <row r="135" spans="3:11" x14ac:dyDescent="0.25">
      <c r="C135" s="5"/>
      <c r="D135" s="5"/>
      <c r="E135" s="5"/>
      <c r="F135" s="7"/>
      <c r="G135" s="5"/>
      <c r="H135" s="5"/>
      <c r="I135" s="8"/>
      <c r="J135" s="4"/>
      <c r="K135" s="4"/>
    </row>
    <row r="136" spans="3:11" x14ac:dyDescent="0.25">
      <c r="C136" s="5"/>
      <c r="D136" s="5"/>
      <c r="E136" s="5"/>
      <c r="F136" s="7"/>
      <c r="G136" s="5"/>
      <c r="H136" s="5"/>
      <c r="I136" s="8"/>
      <c r="J136" s="4"/>
      <c r="K136" s="4"/>
    </row>
    <row r="137" spans="3:11" x14ac:dyDescent="0.25">
      <c r="C137" s="5"/>
      <c r="D137" s="5"/>
      <c r="E137" s="5"/>
      <c r="F137" s="7"/>
      <c r="G137" s="5"/>
      <c r="H137" s="5"/>
      <c r="I137" s="8"/>
      <c r="J137" s="4"/>
      <c r="K137" s="4"/>
    </row>
    <row r="138" spans="3:11" x14ac:dyDescent="0.25">
      <c r="C138" s="5"/>
      <c r="D138" s="5"/>
      <c r="E138" s="5"/>
      <c r="F138" s="7"/>
      <c r="G138" s="5"/>
      <c r="H138" s="5"/>
      <c r="I138" s="8"/>
      <c r="J138" s="4"/>
      <c r="K138" s="4"/>
    </row>
    <row r="139" spans="3:11" x14ac:dyDescent="0.25">
      <c r="C139" s="5"/>
      <c r="D139" s="5"/>
      <c r="E139" s="5"/>
      <c r="F139" s="7"/>
      <c r="G139" s="5"/>
      <c r="H139" s="5"/>
      <c r="I139" s="8"/>
      <c r="J139" s="4"/>
      <c r="K139" s="4"/>
    </row>
    <row r="140" spans="3:11" x14ac:dyDescent="0.25">
      <c r="C140" s="5"/>
      <c r="D140" s="5"/>
      <c r="E140" s="5"/>
      <c r="F140" s="7"/>
      <c r="G140" s="5"/>
      <c r="H140" s="5"/>
      <c r="I140" s="8"/>
      <c r="J140" s="4"/>
      <c r="K140" s="4"/>
    </row>
    <row r="141" spans="3:11" x14ac:dyDescent="0.25">
      <c r="C141" s="5"/>
      <c r="D141" s="5"/>
      <c r="E141" s="5"/>
      <c r="F141" s="7"/>
      <c r="G141" s="5"/>
      <c r="H141" s="5"/>
      <c r="I141" s="8"/>
      <c r="J141" s="4"/>
      <c r="K141" s="4"/>
    </row>
    <row r="142" spans="3:11" x14ac:dyDescent="0.25">
      <c r="C142" s="5"/>
      <c r="D142" s="5"/>
      <c r="E142" s="5"/>
      <c r="F142" s="7"/>
      <c r="G142" s="5"/>
      <c r="H142" s="5"/>
      <c r="I142" s="8"/>
      <c r="J142" s="4"/>
      <c r="K142" s="4"/>
    </row>
    <row r="143" spans="3:11" x14ac:dyDescent="0.25">
      <c r="C143" s="5"/>
      <c r="D143" s="5"/>
      <c r="E143" s="5"/>
      <c r="F143" s="7"/>
      <c r="G143" s="5"/>
      <c r="H143" s="5"/>
      <c r="I143" s="8"/>
      <c r="J143" s="4"/>
      <c r="K143" s="4"/>
    </row>
    <row r="144" spans="3:11" x14ac:dyDescent="0.25">
      <c r="C144" s="5"/>
      <c r="D144" s="5"/>
      <c r="E144" s="5"/>
      <c r="F144" s="7"/>
      <c r="G144" s="5"/>
      <c r="H144" s="5"/>
      <c r="I144" s="8"/>
      <c r="J144" s="4"/>
      <c r="K144" s="4"/>
    </row>
    <row r="145" spans="3:11" x14ac:dyDescent="0.25">
      <c r="C145" s="5"/>
      <c r="D145" s="5"/>
      <c r="E145" s="5"/>
      <c r="F145" s="7"/>
      <c r="G145" s="5"/>
      <c r="H145" s="5"/>
      <c r="I145" s="8"/>
      <c r="J145" s="4"/>
      <c r="K145" s="4"/>
    </row>
    <row r="146" spans="3:11" x14ac:dyDescent="0.25">
      <c r="C146" s="5"/>
      <c r="D146" s="5"/>
      <c r="E146" s="5"/>
      <c r="F146" s="7"/>
      <c r="G146" s="5"/>
      <c r="H146" s="5"/>
      <c r="I146" s="8"/>
      <c r="J146" s="4"/>
      <c r="K146" s="4"/>
    </row>
    <row r="147" spans="3:11" x14ac:dyDescent="0.25">
      <c r="C147" s="5"/>
      <c r="D147" s="5"/>
      <c r="E147" s="5"/>
      <c r="F147" s="7"/>
      <c r="G147" s="5"/>
      <c r="H147" s="5"/>
      <c r="I147" s="8"/>
      <c r="J147" s="4"/>
      <c r="K147" s="4"/>
    </row>
    <row r="148" spans="3:11" x14ac:dyDescent="0.25">
      <c r="C148" s="5"/>
      <c r="D148" s="5"/>
      <c r="E148" s="5"/>
      <c r="F148" s="7"/>
      <c r="G148" s="5"/>
      <c r="H148" s="5"/>
      <c r="I148" s="8"/>
      <c r="J148" s="4"/>
      <c r="K148" s="4"/>
    </row>
    <row r="149" spans="3:11" x14ac:dyDescent="0.25">
      <c r="C149" s="5"/>
      <c r="D149" s="5"/>
      <c r="E149" s="5"/>
      <c r="F149" s="7"/>
      <c r="G149" s="5"/>
      <c r="H149" s="5"/>
      <c r="I149" s="8"/>
      <c r="J149" s="4"/>
      <c r="K149" s="4"/>
    </row>
    <row r="150" spans="3:11" x14ac:dyDescent="0.25">
      <c r="C150" s="5"/>
      <c r="D150" s="5"/>
      <c r="E150" s="5"/>
      <c r="F150" s="7"/>
      <c r="G150" s="5"/>
      <c r="H150" s="5"/>
      <c r="I150" s="8"/>
      <c r="J150" s="4"/>
      <c r="K150" s="4"/>
    </row>
    <row r="151" spans="3:11" x14ac:dyDescent="0.25">
      <c r="C151" s="5"/>
      <c r="D151" s="5"/>
      <c r="E151" s="5"/>
      <c r="F151" s="7"/>
      <c r="G151" s="5"/>
      <c r="H151" s="5"/>
      <c r="I151" s="8"/>
      <c r="J151" s="4"/>
      <c r="K151" s="4"/>
    </row>
    <row r="152" spans="3:11" x14ac:dyDescent="0.25">
      <c r="C152" s="5"/>
      <c r="D152" s="5"/>
      <c r="E152" s="5"/>
      <c r="F152" s="7"/>
      <c r="G152" s="5"/>
      <c r="H152" s="5"/>
      <c r="I152" s="8"/>
      <c r="J152" s="4"/>
      <c r="K152" s="4"/>
    </row>
    <row r="153" spans="3:11" x14ac:dyDescent="0.25">
      <c r="C153" s="5"/>
      <c r="D153" s="5"/>
      <c r="E153" s="5"/>
      <c r="F153" s="7"/>
      <c r="G153" s="5"/>
      <c r="H153" s="5"/>
      <c r="I153" s="8"/>
      <c r="J153" s="4"/>
      <c r="K153" s="4"/>
    </row>
    <row r="154" spans="3:11" x14ac:dyDescent="0.25">
      <c r="C154" s="5"/>
      <c r="D154" s="5"/>
      <c r="E154" s="5"/>
      <c r="F154" s="7"/>
      <c r="G154" s="5"/>
      <c r="H154" s="5"/>
      <c r="I154" s="8"/>
      <c r="J154" s="4"/>
      <c r="K154" s="4"/>
    </row>
    <row r="155" spans="3:11" x14ac:dyDescent="0.25">
      <c r="C155" s="5"/>
      <c r="D155" s="5"/>
      <c r="E155" s="5"/>
      <c r="F155" s="7"/>
      <c r="G155" s="5"/>
      <c r="H155" s="5"/>
      <c r="I155" s="8"/>
      <c r="J155" s="4"/>
      <c r="K155" s="4"/>
    </row>
    <row r="156" spans="3:11" x14ac:dyDescent="0.25">
      <c r="C156" s="5"/>
      <c r="D156" s="5"/>
      <c r="E156" s="5"/>
      <c r="F156" s="7"/>
      <c r="G156" s="5"/>
      <c r="H156" s="5"/>
      <c r="I156" s="8"/>
      <c r="J156" s="4"/>
      <c r="K156" s="4"/>
    </row>
    <row r="157" spans="3:11" x14ac:dyDescent="0.25">
      <c r="C157" s="5"/>
      <c r="D157" s="5"/>
      <c r="E157" s="5"/>
      <c r="F157" s="7"/>
      <c r="G157" s="5"/>
      <c r="H157" s="5"/>
      <c r="I157" s="8"/>
      <c r="J157" s="4"/>
      <c r="K157" s="4"/>
    </row>
    <row r="158" spans="3:11" x14ac:dyDescent="0.25">
      <c r="C158" s="5"/>
      <c r="D158" s="5"/>
      <c r="E158" s="5"/>
      <c r="F158" s="7"/>
      <c r="G158" s="5"/>
      <c r="H158" s="5"/>
      <c r="I158" s="8"/>
      <c r="J158" s="4"/>
      <c r="K158" s="4"/>
    </row>
    <row r="159" spans="3:11" x14ac:dyDescent="0.25">
      <c r="C159" s="5"/>
      <c r="D159" s="5"/>
      <c r="E159" s="5"/>
      <c r="F159" s="7"/>
      <c r="G159" s="5"/>
      <c r="H159" s="5"/>
      <c r="I159" s="8"/>
      <c r="J159" s="4"/>
      <c r="K159" s="4"/>
    </row>
    <row r="160" spans="3:11" x14ac:dyDescent="0.25">
      <c r="C160" s="5"/>
      <c r="D160" s="5"/>
      <c r="E160" s="5"/>
      <c r="F160" s="7"/>
      <c r="G160" s="5"/>
      <c r="H160" s="5"/>
      <c r="I160" s="8"/>
      <c r="J160" s="4"/>
      <c r="K160" s="4"/>
    </row>
    <row r="161" spans="3:11" x14ac:dyDescent="0.25">
      <c r="C161" s="5"/>
      <c r="D161" s="5"/>
      <c r="E161" s="5"/>
      <c r="F161" s="7"/>
      <c r="G161" s="5"/>
      <c r="H161" s="5"/>
      <c r="I161" s="8"/>
      <c r="J161" s="4"/>
      <c r="K161" s="4"/>
    </row>
    <row r="162" spans="3:11" x14ac:dyDescent="0.25">
      <c r="C162" s="5"/>
      <c r="D162" s="5"/>
      <c r="E162" s="5"/>
      <c r="F162" s="7"/>
      <c r="G162" s="5"/>
      <c r="H162" s="5"/>
      <c r="I162" s="8"/>
      <c r="J162" s="4"/>
      <c r="K162" s="4"/>
    </row>
    <row r="163" spans="3:11" x14ac:dyDescent="0.25">
      <c r="C163" s="5"/>
      <c r="D163" s="5"/>
      <c r="E163" s="5"/>
      <c r="F163" s="7"/>
      <c r="G163" s="5"/>
      <c r="H163" s="5"/>
      <c r="I163" s="8"/>
      <c r="J163" s="4"/>
      <c r="K163" s="4"/>
    </row>
    <row r="164" spans="3:11" x14ac:dyDescent="0.25">
      <c r="C164" s="5"/>
      <c r="D164" s="5"/>
      <c r="E164" s="5"/>
      <c r="F164" s="7"/>
      <c r="G164" s="5"/>
      <c r="H164" s="5"/>
      <c r="I164" s="8"/>
      <c r="J164" s="4"/>
      <c r="K164" s="4"/>
    </row>
    <row r="165" spans="3:11" x14ac:dyDescent="0.25">
      <c r="C165" s="5"/>
      <c r="D165" s="5"/>
      <c r="E165" s="5"/>
      <c r="F165" s="7"/>
      <c r="G165" s="5"/>
      <c r="H165" s="5"/>
      <c r="I165" s="8"/>
      <c r="J165" s="4"/>
      <c r="K165" s="4"/>
    </row>
    <row r="166" spans="3:11" x14ac:dyDescent="0.25">
      <c r="C166" s="5"/>
      <c r="D166" s="5"/>
      <c r="E166" s="5"/>
      <c r="F166" s="7"/>
      <c r="G166" s="5"/>
      <c r="H166" s="5"/>
      <c r="I166" s="8"/>
      <c r="J166" s="4"/>
      <c r="K166" s="4"/>
    </row>
    <row r="167" spans="3:11" x14ac:dyDescent="0.25">
      <c r="C167" s="5"/>
      <c r="D167" s="5"/>
      <c r="E167" s="5"/>
      <c r="F167" s="7"/>
      <c r="G167" s="5"/>
      <c r="H167" s="5"/>
      <c r="I167" s="8"/>
      <c r="J167" s="4"/>
      <c r="K167" s="4"/>
    </row>
    <row r="168" spans="3:11" x14ac:dyDescent="0.25">
      <c r="C168" s="5"/>
      <c r="D168" s="5"/>
      <c r="E168" s="5"/>
      <c r="F168" s="7"/>
      <c r="G168" s="5"/>
      <c r="H168" s="5"/>
      <c r="I168" s="8"/>
      <c r="J168" s="4"/>
      <c r="K168" s="4"/>
    </row>
    <row r="169" spans="3:11" x14ac:dyDescent="0.25">
      <c r="C169" s="5"/>
      <c r="D169" s="5"/>
      <c r="E169" s="5"/>
      <c r="F169" s="7"/>
      <c r="G169" s="5"/>
      <c r="H169" s="5"/>
      <c r="I169" s="8"/>
      <c r="J169" s="4"/>
      <c r="K169" s="4"/>
    </row>
    <row r="170" spans="3:11" x14ac:dyDescent="0.25">
      <c r="C170" s="5"/>
      <c r="D170" s="5"/>
      <c r="E170" s="5"/>
      <c r="F170" s="7"/>
      <c r="G170" s="5"/>
      <c r="H170" s="5"/>
      <c r="I170" s="8"/>
      <c r="J170" s="4"/>
      <c r="K170" s="4"/>
    </row>
    <row r="171" spans="3:11" x14ac:dyDescent="0.25">
      <c r="C171" s="5"/>
      <c r="D171" s="5"/>
      <c r="E171" s="5"/>
      <c r="F171" s="7"/>
      <c r="G171" s="5"/>
      <c r="H171" s="5"/>
      <c r="I171" s="8"/>
      <c r="J171" s="4"/>
      <c r="K171" s="4"/>
    </row>
    <row r="172" spans="3:11" x14ac:dyDescent="0.25">
      <c r="C172" s="5"/>
      <c r="D172" s="5"/>
      <c r="E172" s="5"/>
      <c r="F172" s="7"/>
      <c r="G172" s="5"/>
      <c r="H172" s="5"/>
      <c r="I172" s="8"/>
      <c r="J172" s="4"/>
      <c r="K172" s="4"/>
    </row>
    <row r="173" spans="3:11" x14ac:dyDescent="0.25">
      <c r="C173" s="5"/>
      <c r="D173" s="5"/>
      <c r="E173" s="5"/>
      <c r="F173" s="7"/>
      <c r="G173" s="5"/>
      <c r="H173" s="5"/>
      <c r="I173" s="8"/>
      <c r="J173" s="4"/>
      <c r="K173" s="4"/>
    </row>
    <row r="174" spans="3:11" x14ac:dyDescent="0.25">
      <c r="C174" s="5"/>
      <c r="D174" s="5"/>
      <c r="E174" s="5"/>
      <c r="F174" s="7"/>
      <c r="G174" s="5"/>
      <c r="H174" s="5"/>
      <c r="I174" s="8"/>
      <c r="J174" s="4"/>
      <c r="K174" s="4"/>
    </row>
    <row r="175" spans="3:11" x14ac:dyDescent="0.25">
      <c r="C175" s="5"/>
      <c r="D175" s="5"/>
      <c r="E175" s="5"/>
      <c r="F175" s="7"/>
      <c r="G175" s="5"/>
      <c r="H175" s="5"/>
      <c r="I175" s="8"/>
      <c r="J175" s="4"/>
      <c r="K175" s="4"/>
    </row>
    <row r="176" spans="3:11" x14ac:dyDescent="0.25">
      <c r="C176" s="5"/>
      <c r="D176" s="5"/>
      <c r="E176" s="5"/>
      <c r="F176" s="7"/>
      <c r="G176" s="5"/>
      <c r="H176" s="5"/>
      <c r="I176" s="8"/>
      <c r="J176" s="4"/>
      <c r="K176" s="4"/>
    </row>
    <row r="177" spans="3:11" x14ac:dyDescent="0.25">
      <c r="C177" s="5"/>
      <c r="D177" s="5"/>
      <c r="E177" s="5"/>
      <c r="F177" s="7"/>
      <c r="G177" s="5"/>
      <c r="H177" s="5"/>
      <c r="I177" s="8"/>
      <c r="J177" s="4"/>
      <c r="K177" s="4"/>
    </row>
    <row r="178" spans="3:11" x14ac:dyDescent="0.25">
      <c r="C178" s="5"/>
      <c r="D178" s="5"/>
      <c r="E178" s="5"/>
      <c r="F178" s="7"/>
      <c r="G178" s="5"/>
      <c r="H178" s="5"/>
      <c r="I178" s="8"/>
      <c r="J178" s="4"/>
      <c r="K178" s="4"/>
    </row>
    <row r="179" spans="3:11" x14ac:dyDescent="0.25">
      <c r="C179" s="5"/>
      <c r="D179" s="5"/>
      <c r="E179" s="5"/>
      <c r="F179" s="7"/>
      <c r="G179" s="5"/>
      <c r="H179" s="5"/>
      <c r="I179" s="8"/>
      <c r="J179" s="4"/>
      <c r="K179" s="4"/>
    </row>
    <row r="180" spans="3:11" x14ac:dyDescent="0.25">
      <c r="C180" s="5"/>
      <c r="D180" s="5"/>
      <c r="E180" s="5"/>
      <c r="F180" s="7"/>
      <c r="G180" s="5"/>
      <c r="H180" s="5"/>
      <c r="I180" s="8"/>
      <c r="J180" s="4"/>
      <c r="K180" s="4"/>
    </row>
    <row r="181" spans="3:11" x14ac:dyDescent="0.25">
      <c r="C181" s="5"/>
      <c r="D181" s="5"/>
      <c r="E181" s="5"/>
      <c r="F181" s="7"/>
      <c r="G181" s="5"/>
      <c r="H181" s="5"/>
      <c r="I181" s="8"/>
      <c r="J181" s="4"/>
      <c r="K181" s="4"/>
    </row>
    <row r="182" spans="3:11" x14ac:dyDescent="0.25">
      <c r="C182" s="5"/>
      <c r="D182" s="5"/>
      <c r="E182" s="5"/>
      <c r="F182" s="7"/>
      <c r="G182" s="5"/>
      <c r="H182" s="5"/>
      <c r="I182" s="8"/>
      <c r="J182" s="4"/>
      <c r="K182" s="4"/>
    </row>
    <row r="183" spans="3:11" x14ac:dyDescent="0.25">
      <c r="C183" s="5"/>
      <c r="D183" s="5"/>
      <c r="E183" s="5"/>
      <c r="F183" s="7"/>
      <c r="G183" s="5"/>
      <c r="H183" s="5"/>
      <c r="I183" s="8"/>
      <c r="J183" s="4"/>
      <c r="K183" s="4"/>
    </row>
    <row r="184" spans="3:11" x14ac:dyDescent="0.25">
      <c r="C184" s="5"/>
      <c r="D184" s="5"/>
      <c r="E184" s="5"/>
      <c r="F184" s="7"/>
      <c r="G184" s="5"/>
      <c r="H184" s="5"/>
      <c r="I184" s="8"/>
      <c r="J184" s="4"/>
      <c r="K184" s="4"/>
    </row>
    <row r="185" spans="3:11" x14ac:dyDescent="0.25">
      <c r="C185" s="5"/>
      <c r="D185" s="5"/>
      <c r="E185" s="5"/>
      <c r="F185" s="7"/>
      <c r="G185" s="5"/>
      <c r="H185" s="5"/>
      <c r="I185" s="8"/>
      <c r="J185" s="4"/>
      <c r="K185" s="4"/>
    </row>
    <row r="186" spans="3:11" x14ac:dyDescent="0.25">
      <c r="C186" s="5"/>
      <c r="D186" s="5"/>
      <c r="E186" s="5"/>
      <c r="F186" s="7"/>
      <c r="G186" s="5"/>
      <c r="H186" s="5"/>
      <c r="I186" s="8"/>
      <c r="J186" s="4"/>
      <c r="K186" s="4"/>
    </row>
    <row r="187" spans="3:11" x14ac:dyDescent="0.25">
      <c r="C187" s="5"/>
      <c r="D187" s="5"/>
      <c r="E187" s="5"/>
      <c r="F187" s="7"/>
      <c r="G187" s="5"/>
      <c r="H187" s="5"/>
      <c r="I187" s="8"/>
      <c r="J187" s="4"/>
      <c r="K187" s="4"/>
    </row>
    <row r="188" spans="3:11" x14ac:dyDescent="0.25">
      <c r="C188" s="5"/>
      <c r="D188" s="5"/>
      <c r="E188" s="5"/>
      <c r="F188" s="7"/>
      <c r="G188" s="5"/>
      <c r="H188" s="5"/>
      <c r="I188" s="8"/>
      <c r="J188" s="4"/>
      <c r="K188" s="4"/>
    </row>
    <row r="189" spans="3:11" x14ac:dyDescent="0.25">
      <c r="C189" s="5"/>
      <c r="D189" s="5"/>
      <c r="E189" s="5"/>
      <c r="F189" s="7"/>
      <c r="G189" s="5"/>
      <c r="H189" s="5"/>
      <c r="I189" s="8"/>
      <c r="J189" s="4"/>
      <c r="K189" s="4"/>
    </row>
    <row r="190" spans="3:11" x14ac:dyDescent="0.25">
      <c r="C190" s="5"/>
      <c r="D190" s="5"/>
      <c r="E190" s="5"/>
      <c r="F190" s="7"/>
      <c r="G190" s="5"/>
      <c r="H190" s="5"/>
      <c r="I190" s="8"/>
      <c r="J190" s="4"/>
      <c r="K190" s="4"/>
    </row>
    <row r="191" spans="3:11" x14ac:dyDescent="0.25">
      <c r="C191" s="5"/>
      <c r="D191" s="5"/>
      <c r="E191" s="5"/>
      <c r="F191" s="7"/>
      <c r="G191" s="5"/>
      <c r="H191" s="5"/>
      <c r="I191" s="8"/>
      <c r="J191" s="4"/>
      <c r="K191" s="4"/>
    </row>
    <row r="192" spans="3:11" x14ac:dyDescent="0.25">
      <c r="C192" s="5"/>
      <c r="D192" s="5"/>
      <c r="E192" s="5"/>
      <c r="F192" s="7"/>
      <c r="G192" s="5"/>
      <c r="H192" s="5"/>
      <c r="I192" s="8"/>
      <c r="J192" s="4"/>
      <c r="K192" s="4"/>
    </row>
    <row r="193" spans="3:11" x14ac:dyDescent="0.25">
      <c r="C193" s="5"/>
      <c r="D193" s="5"/>
      <c r="E193" s="5"/>
      <c r="F193" s="7"/>
      <c r="G193" s="5"/>
      <c r="H193" s="5"/>
      <c r="I193" s="8"/>
      <c r="J193" s="4"/>
      <c r="K193" s="4"/>
    </row>
    <row r="194" spans="3:11" x14ac:dyDescent="0.25">
      <c r="C194" s="5"/>
      <c r="D194" s="5"/>
      <c r="E194" s="5"/>
      <c r="F194" s="7"/>
      <c r="G194" s="5"/>
      <c r="H194" s="5"/>
      <c r="I194" s="8"/>
      <c r="J194" s="4"/>
      <c r="K194" s="4"/>
    </row>
    <row r="195" spans="3:11" x14ac:dyDescent="0.25">
      <c r="C195" s="5"/>
      <c r="D195" s="5"/>
      <c r="E195" s="5"/>
      <c r="F195" s="7"/>
      <c r="G195" s="5"/>
      <c r="H195" s="5"/>
      <c r="I195" s="8"/>
      <c r="J195" s="4"/>
      <c r="K195" s="4"/>
    </row>
    <row r="196" spans="3:11" x14ac:dyDescent="0.25">
      <c r="C196" s="5"/>
      <c r="D196" s="5"/>
      <c r="E196" s="5"/>
      <c r="F196" s="7"/>
      <c r="G196" s="5"/>
      <c r="H196" s="5"/>
      <c r="I196" s="8"/>
      <c r="J196" s="4"/>
      <c r="K196" s="4"/>
    </row>
    <row r="197" spans="3:11" x14ac:dyDescent="0.25">
      <c r="C197" s="5"/>
      <c r="D197" s="5"/>
      <c r="E197" s="5"/>
      <c r="F197" s="7"/>
      <c r="G197" s="5"/>
      <c r="H197" s="5"/>
      <c r="I197" s="8"/>
      <c r="J197" s="4"/>
      <c r="K197" s="4"/>
    </row>
    <row r="198" spans="3:11" x14ac:dyDescent="0.25">
      <c r="C198" s="5"/>
      <c r="D198" s="5"/>
      <c r="E198" s="5"/>
      <c r="F198" s="7"/>
      <c r="G198" s="5"/>
      <c r="H198" s="5"/>
      <c r="I198" s="8"/>
      <c r="J198" s="4"/>
      <c r="K198" s="4"/>
    </row>
    <row r="199" spans="3:11" x14ac:dyDescent="0.25">
      <c r="C199" s="5"/>
      <c r="D199" s="5"/>
      <c r="E199" s="5"/>
      <c r="F199" s="7"/>
      <c r="G199" s="5"/>
      <c r="H199" s="5"/>
      <c r="I199" s="8"/>
      <c r="J199" s="4"/>
      <c r="K199" s="4"/>
    </row>
    <row r="200" spans="3:11" x14ac:dyDescent="0.25">
      <c r="C200" s="5"/>
      <c r="D200" s="5"/>
      <c r="E200" s="5"/>
      <c r="F200" s="7"/>
      <c r="G200" s="5"/>
      <c r="H200" s="5"/>
      <c r="I200" s="8"/>
      <c r="J200" s="4"/>
      <c r="K200" s="4"/>
    </row>
    <row r="201" spans="3:11" x14ac:dyDescent="0.25">
      <c r="C201" s="5"/>
      <c r="D201" s="5"/>
      <c r="E201" s="5"/>
      <c r="F201" s="7"/>
      <c r="G201" s="5"/>
      <c r="H201" s="5"/>
      <c r="I201" s="8"/>
      <c r="J201" s="4"/>
      <c r="K201" s="4"/>
    </row>
    <row r="202" spans="3:11" x14ac:dyDescent="0.25">
      <c r="C202" s="5"/>
      <c r="D202" s="5"/>
      <c r="E202" s="5"/>
      <c r="F202" s="7"/>
      <c r="G202" s="5"/>
      <c r="H202" s="5"/>
      <c r="I202" s="8"/>
      <c r="J202" s="4"/>
      <c r="K202" s="4"/>
    </row>
    <row r="203" spans="3:11" x14ac:dyDescent="0.25">
      <c r="C203" s="5"/>
      <c r="D203" s="5"/>
      <c r="E203" s="5"/>
      <c r="F203" s="7"/>
      <c r="G203" s="5"/>
      <c r="H203" s="5"/>
      <c r="I203" s="8"/>
      <c r="J203" s="4"/>
      <c r="K203" s="4"/>
    </row>
    <row r="204" spans="3:11" x14ac:dyDescent="0.25">
      <c r="C204" s="5"/>
      <c r="D204" s="5"/>
      <c r="E204" s="5"/>
      <c r="F204" s="7"/>
      <c r="G204" s="5"/>
      <c r="H204" s="5"/>
      <c r="I204" s="8"/>
      <c r="J204" s="4"/>
      <c r="K204" s="4"/>
    </row>
    <row r="205" spans="3:11" x14ac:dyDescent="0.25">
      <c r="C205" s="5"/>
      <c r="D205" s="5"/>
      <c r="E205" s="5"/>
      <c r="F205" s="7"/>
      <c r="G205" s="5"/>
      <c r="H205" s="5"/>
      <c r="I205" s="8"/>
      <c r="J205" s="4"/>
      <c r="K205" s="4"/>
    </row>
    <row r="206" spans="3:11" x14ac:dyDescent="0.25">
      <c r="C206" s="5"/>
      <c r="D206" s="5"/>
      <c r="E206" s="5"/>
      <c r="F206" s="7"/>
      <c r="G206" s="5"/>
      <c r="H206" s="5"/>
      <c r="I206" s="8"/>
      <c r="J206" s="4"/>
      <c r="K206" s="4"/>
    </row>
    <row r="207" spans="3:11" x14ac:dyDescent="0.25">
      <c r="C207" s="5"/>
      <c r="D207" s="5"/>
      <c r="E207" s="5"/>
      <c r="F207" s="7"/>
      <c r="G207" s="5"/>
      <c r="H207" s="5"/>
      <c r="I207" s="8"/>
      <c r="J207" s="4"/>
      <c r="K207" s="4"/>
    </row>
    <row r="208" spans="3:11" x14ac:dyDescent="0.25">
      <c r="C208" s="5"/>
      <c r="D208" s="5"/>
      <c r="E208" s="5"/>
      <c r="F208" s="7"/>
      <c r="G208" s="5"/>
      <c r="H208" s="5"/>
      <c r="I208" s="8"/>
      <c r="J208" s="4"/>
      <c r="K208" s="4"/>
    </row>
  </sheetData>
  <mergeCells count="8">
    <mergeCell ref="B2:J2"/>
    <mergeCell ref="B6:J6"/>
    <mergeCell ref="J17:J18"/>
    <mergeCell ref="J14:J15"/>
    <mergeCell ref="B5:J5"/>
    <mergeCell ref="C3:E3"/>
    <mergeCell ref="C4:F4"/>
    <mergeCell ref="J12:J13"/>
  </mergeCells>
  <hyperlinks>
    <hyperlink ref="C3" r:id="rId1"/>
    <hyperlink ref="C4" r:id="rId2"/>
    <hyperlink ref="C3:E3" r:id="rId3" display="Lejupielādēt Manipulāciju sarakstu, spiežot te"/>
    <hyperlink ref="C4:F4" r:id="rId4" display="Lejupielādēt Manipulāciju saraksta izmaiņu reģistru, spiežot te"/>
  </hyperlinks>
  <pageMargins left="0.7" right="0.7" top="0.75" bottom="0.75" header="0.3" footer="0.3"/>
  <pageSetup paperSize="9" orientation="portrait" r:id="rId5"/>
  <ignoredErrors>
    <ignoredError sqref="G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vt:lpstr>
      <vt:lpstr>Izskatīšanas procesā</vt:lpstr>
      <vt:lpstr>Jaunas manipulācijas</vt:lpstr>
      <vt:lpstr>Pārrēķinātas manipulācijas</vt:lpstr>
      <vt:lpstr>Citas izmaiņas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Anna Sperga</cp:lastModifiedBy>
  <cp:lastPrinted>2019-07-25T09:10:54Z</cp:lastPrinted>
  <dcterms:created xsi:type="dcterms:W3CDTF">2019-04-04T06:41:23Z</dcterms:created>
  <dcterms:modified xsi:type="dcterms:W3CDTF">2019-11-04T08:18:48Z</dcterms:modified>
</cp:coreProperties>
</file>